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2120" firstSheet="1" activeTab="1"/>
  </bookViews>
  <sheets>
    <sheet name="160 åpen 1" sheetId="1" r:id="rId1"/>
    <sheet name="160 åpen 2" sheetId="2" r:id="rId2"/>
    <sheet name="160 begrenset 1" sheetId="3" r:id="rId3"/>
    <sheet name="160 begrenset 2" sheetId="4" r:id="rId4"/>
    <sheet name="80 åpen" sheetId="5" r:id="rId5"/>
    <sheet name="80 begrenset" sheetId="6" r:id="rId6"/>
    <sheet name="40 8sp" sheetId="7" r:id="rId7"/>
    <sheet name="40 6sp" sheetId="8" r:id="rId8"/>
    <sheet name="40 4sp" sheetId="9" r:id="rId9"/>
    <sheet name="40 nordisk" sheetId="10" r:id="rId10"/>
  </sheets>
  <definedNames/>
  <calcPr fullCalcOnLoad="1"/>
</workbook>
</file>

<file path=xl/sharedStrings.xml><?xml version="1.0" encoding="utf-8"?>
<sst xmlns="http://schemas.openxmlformats.org/spreadsheetml/2006/main" count="207" uniqueCount="90">
  <si>
    <t>40 km nome 4 spann</t>
  </si>
  <si>
    <t>40 km nome 6 spann</t>
  </si>
  <si>
    <t>40 km nome 8 spann</t>
  </si>
  <si>
    <t xml:space="preserve">40 km 1-5 nordisk </t>
  </si>
  <si>
    <t>Ralph Johannesen</t>
  </si>
  <si>
    <t>André Fjørtoft Bjørnstad</t>
  </si>
  <si>
    <t>Camilla Vaccaro</t>
  </si>
  <si>
    <t>Claus Hanssen Grennes</t>
  </si>
  <si>
    <t>Kenneth Monsen</t>
  </si>
  <si>
    <t>Johanne Sundby</t>
  </si>
  <si>
    <t>Tore Hunskår</t>
  </si>
  <si>
    <t>Henning Dokken</t>
  </si>
  <si>
    <t>Lars Monsen</t>
  </si>
  <si>
    <t>Svein Mjåtvedt</t>
  </si>
  <si>
    <t>Jo Jøldal</t>
  </si>
  <si>
    <t>Kjetil Haugersveen</t>
  </si>
  <si>
    <t>Bent Ove Haga</t>
  </si>
  <si>
    <t>Thomas Andresen</t>
  </si>
  <si>
    <t>Espen Molenar</t>
  </si>
  <si>
    <t>Anved Kvammen</t>
  </si>
  <si>
    <t>Ida Karlstrøm</t>
  </si>
  <si>
    <t xml:space="preserve">Kjell Bergom </t>
  </si>
  <si>
    <t>Lars-Terje Larsen</t>
  </si>
  <si>
    <t>Stig Torp</t>
  </si>
  <si>
    <t>Erle Frantzen</t>
  </si>
  <si>
    <t>Karin Wiik</t>
  </si>
  <si>
    <t>Oddvar Olsen</t>
  </si>
  <si>
    <t>Knut Olav Grimdalen</t>
  </si>
  <si>
    <t>Åsa Flatland</t>
  </si>
  <si>
    <t>Tom Ludvigsen</t>
  </si>
  <si>
    <t>Arild Jørgensen</t>
  </si>
  <si>
    <t>Kjersti Ingebrigtsen</t>
  </si>
  <si>
    <t>Kjetil Backen</t>
  </si>
  <si>
    <t>Kari Hope</t>
  </si>
  <si>
    <t>Bjørnar Andersen</t>
  </si>
  <si>
    <t>Arnt Ola Skjerve</t>
  </si>
  <si>
    <t>Vibeke Clausen</t>
  </si>
  <si>
    <t>Lasse Gjerde</t>
  </si>
  <si>
    <t>Hilde Kollerud</t>
  </si>
  <si>
    <t>Kai Hegre</t>
  </si>
  <si>
    <t>Geir Askim</t>
  </si>
  <si>
    <t>Bjørn Lyng Pedersen</t>
  </si>
  <si>
    <t>Bjørn Sigurd Andersen</t>
  </si>
  <si>
    <t>Jan Roger Norup</t>
  </si>
  <si>
    <t>160 km 8 spann</t>
  </si>
  <si>
    <t>160 km åpen</t>
  </si>
  <si>
    <t>Tor Even Furvann</t>
  </si>
  <si>
    <t>Lars Kristian Günther</t>
  </si>
  <si>
    <t>80 km 8 spann</t>
  </si>
  <si>
    <t>80 km åpen</t>
  </si>
  <si>
    <t>Jan Erik Kalberg</t>
  </si>
  <si>
    <t>Sebastian Plur Nilsen</t>
  </si>
  <si>
    <t>Startnr</t>
  </si>
  <si>
    <t>Starttid</t>
  </si>
  <si>
    <t>SN1</t>
  </si>
  <si>
    <t>10km</t>
  </si>
  <si>
    <t xml:space="preserve">50km </t>
  </si>
  <si>
    <t>60km</t>
  </si>
  <si>
    <t>SN2</t>
  </si>
  <si>
    <t>MÅL</t>
  </si>
  <si>
    <t>80km</t>
  </si>
  <si>
    <t>START 2</t>
  </si>
  <si>
    <t>SN3</t>
  </si>
  <si>
    <t>90km</t>
  </si>
  <si>
    <t>140km</t>
  </si>
  <si>
    <t>SØ2</t>
  </si>
  <si>
    <t>SN4</t>
  </si>
  <si>
    <t>150km</t>
  </si>
  <si>
    <t>160km</t>
  </si>
  <si>
    <t>70km</t>
  </si>
  <si>
    <t>SØ1</t>
  </si>
  <si>
    <t>START</t>
  </si>
  <si>
    <t>20km</t>
  </si>
  <si>
    <t>40km</t>
  </si>
  <si>
    <t>30km</t>
  </si>
  <si>
    <t>Anne M. Bruu</t>
  </si>
  <si>
    <t xml:space="preserve">Brynjulf Larsen </t>
  </si>
  <si>
    <t>Ola Marthinsen</t>
  </si>
  <si>
    <t>?</t>
  </si>
  <si>
    <t>Raymond Ødegård</t>
  </si>
  <si>
    <t>Pia Skjærsveen</t>
  </si>
  <si>
    <t>brutt</t>
  </si>
  <si>
    <t>Ferdig- skrevet ut</t>
  </si>
  <si>
    <t>Ferdig - skrevet ut</t>
  </si>
  <si>
    <t>ferdig - skrevet ut</t>
  </si>
  <si>
    <t>FERDIG</t>
  </si>
  <si>
    <t>BRUTT</t>
  </si>
  <si>
    <t>80 km , dag 2</t>
  </si>
  <si>
    <t>80 km, dag 2</t>
  </si>
  <si>
    <t>80 km, dag 1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</si>
</sst>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[$-F400]h:mm:ss\ AM/PM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name val="Arial Unicode MS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50" fillId="34" borderId="0" xfId="0" applyFont="1" applyFill="1" applyAlignment="1">
      <alignment/>
    </xf>
    <xf numFmtId="0" fontId="51" fillId="34" borderId="0" xfId="0" applyFont="1" applyFill="1" applyAlignment="1">
      <alignment/>
    </xf>
    <xf numFmtId="2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53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2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21" fontId="6" fillId="0" borderId="0" xfId="0" applyNumberFormat="1" applyFont="1" applyBorder="1" applyAlignment="1">
      <alignment horizontal="center"/>
    </xf>
    <xf numFmtId="0" fontId="53" fillId="34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21" fontId="9" fillId="0" borderId="0" xfId="0" applyNumberFormat="1" applyFont="1" applyBorder="1" applyAlignment="1">
      <alignment/>
    </xf>
    <xf numFmtId="21" fontId="0" fillId="0" borderId="0" xfId="0" applyNumberFormat="1" applyFont="1" applyAlignment="1">
      <alignment/>
    </xf>
    <xf numFmtId="21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0" fillId="34" borderId="10" xfId="0" applyFont="1" applyFill="1" applyBorder="1" applyAlignment="1">
      <alignment horizontal="center"/>
    </xf>
    <xf numFmtId="21" fontId="0" fillId="0" borderId="0" xfId="0" applyNumberFormat="1" applyAlignment="1">
      <alignment horizontal="right"/>
    </xf>
    <xf numFmtId="21" fontId="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21" fontId="1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21" fontId="11" fillId="0" borderId="0" xfId="0" applyNumberFormat="1" applyFont="1" applyBorder="1" applyAlignment="1">
      <alignment/>
    </xf>
    <xf numFmtId="21" fontId="6" fillId="0" borderId="10" xfId="0" applyNumberFormat="1" applyFont="1" applyFill="1" applyBorder="1" applyAlignment="1">
      <alignment horizontal="right"/>
    </xf>
    <xf numFmtId="21" fontId="6" fillId="0" borderId="10" xfId="0" applyNumberFormat="1" applyFont="1" applyFill="1" applyBorder="1" applyAlignment="1">
      <alignment horizontal="center"/>
    </xf>
    <xf numFmtId="21" fontId="6" fillId="0" borderId="10" xfId="0" applyNumberFormat="1" applyFont="1" applyFill="1" applyBorder="1" applyAlignment="1">
      <alignment/>
    </xf>
    <xf numFmtId="2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1" fontId="6" fillId="0" borderId="10" xfId="0" applyNumberFormat="1" applyFont="1" applyFill="1" applyBorder="1" applyAlignment="1">
      <alignment/>
    </xf>
    <xf numFmtId="21" fontId="10" fillId="0" borderId="10" xfId="0" applyNumberFormat="1" applyFont="1" applyFill="1" applyBorder="1" applyAlignment="1">
      <alignment/>
    </xf>
    <xf numFmtId="21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21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21" fontId="10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21" fontId="3" fillId="0" borderId="0" xfId="0" applyNumberFormat="1" applyFont="1" applyAlignment="1">
      <alignment/>
    </xf>
    <xf numFmtId="0" fontId="54" fillId="34" borderId="0" xfId="0" applyFont="1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="115" zoomScaleNormal="115" zoomScalePageLayoutView="0" workbookViewId="0" topLeftCell="A1">
      <selection activeCell="P7" sqref="P7"/>
    </sheetView>
  </sheetViews>
  <sheetFormatPr defaultColWidth="11.421875" defaultRowHeight="12.75"/>
  <cols>
    <col min="1" max="1" width="3.00390625" style="2" customWidth="1"/>
    <col min="2" max="2" width="18.421875" style="2" customWidth="1"/>
    <col min="3" max="3" width="3.00390625" style="2" hidden="1" customWidth="1"/>
    <col min="4" max="4" width="6.57421875" style="2" customWidth="1"/>
    <col min="5" max="5" width="10.28125" style="12" customWidth="1"/>
    <col min="6" max="6" width="7.8515625" style="12" customWidth="1"/>
    <col min="7" max="7" width="11.421875" style="12" customWidth="1"/>
    <col min="8" max="11" width="7.8515625" style="12" customWidth="1"/>
    <col min="12" max="12" width="8.140625" style="12" customWidth="1"/>
    <col min="13" max="15" width="7.8515625" style="12" customWidth="1"/>
    <col min="16" max="16" width="12.57421875" style="12" customWidth="1"/>
    <col min="17" max="17" width="11.421875" style="12" customWidth="1"/>
    <col min="18" max="16384" width="11.421875" style="2" customWidth="1"/>
  </cols>
  <sheetData>
    <row r="1" spans="1:16" ht="12.75">
      <c r="A1" s="26"/>
      <c r="B1" s="27" t="s">
        <v>45</v>
      </c>
      <c r="C1" s="27"/>
      <c r="D1" s="27"/>
      <c r="E1" s="28" t="s">
        <v>71</v>
      </c>
      <c r="F1" s="28" t="s">
        <v>54</v>
      </c>
      <c r="G1" s="28" t="s">
        <v>55</v>
      </c>
      <c r="H1" s="28" t="s">
        <v>70</v>
      </c>
      <c r="I1" s="28" t="s">
        <v>56</v>
      </c>
      <c r="J1" s="28" t="s">
        <v>57</v>
      </c>
      <c r="K1" s="28" t="s">
        <v>58</v>
      </c>
      <c r="L1" s="28" t="s">
        <v>55</v>
      </c>
      <c r="M1" s="28" t="s">
        <v>69</v>
      </c>
      <c r="N1" s="28" t="s">
        <v>59</v>
      </c>
      <c r="O1" s="28" t="s">
        <v>55</v>
      </c>
      <c r="P1" s="28" t="s">
        <v>60</v>
      </c>
    </row>
    <row r="2" spans="1:17" ht="12.75">
      <c r="A2" s="26">
        <v>15</v>
      </c>
      <c r="B2" s="29" t="s">
        <v>4</v>
      </c>
      <c r="C2" s="26"/>
      <c r="D2" s="26"/>
      <c r="E2" s="40">
        <v>0.020833333333333332</v>
      </c>
      <c r="F2" s="30">
        <v>0.04126157407407407</v>
      </c>
      <c r="G2" s="30">
        <f aca="true" t="shared" si="0" ref="G2:G12">F2-E2</f>
        <v>0.020428240740740736</v>
      </c>
      <c r="H2" s="30">
        <v>0.18153935185185185</v>
      </c>
      <c r="I2" s="30">
        <f aca="true" t="shared" si="1" ref="I2:I12">H2-F2</f>
        <v>0.14027777777777778</v>
      </c>
      <c r="J2" s="30">
        <f aca="true" t="shared" si="2" ref="J2:J12">H2-E2</f>
        <v>0.1607060185185185</v>
      </c>
      <c r="K2" s="30">
        <v>0.21336805555555557</v>
      </c>
      <c r="L2" s="30">
        <f aca="true" t="shared" si="3" ref="L2:L12">K2-H2</f>
        <v>0.03182870370370372</v>
      </c>
      <c r="M2" s="30">
        <f aca="true" t="shared" si="4" ref="M2:M12">K2-E2</f>
        <v>0.19253472222222223</v>
      </c>
      <c r="N2" s="30">
        <v>0.2358449074074074</v>
      </c>
      <c r="O2" s="30">
        <f aca="true" t="shared" si="5" ref="O2:O12">N2-K2</f>
        <v>0.02247685185185183</v>
      </c>
      <c r="P2" s="30">
        <f aca="true" t="shared" si="6" ref="P2:P12">N2-E2</f>
        <v>0.21501157407407406</v>
      </c>
      <c r="Q2" s="14"/>
    </row>
    <row r="3" spans="1:17" ht="13.5" customHeight="1">
      <c r="A3" s="26">
        <v>21</v>
      </c>
      <c r="B3" s="31" t="s">
        <v>24</v>
      </c>
      <c r="C3" s="32"/>
      <c r="D3" s="32"/>
      <c r="E3" s="41">
        <v>0.029166666666666664</v>
      </c>
      <c r="F3" s="30">
        <v>0.05428240740740741</v>
      </c>
      <c r="G3" s="30">
        <f t="shared" si="0"/>
        <v>0.025115740740740747</v>
      </c>
      <c r="H3" s="30">
        <v>0.20300925925925925</v>
      </c>
      <c r="I3" s="30">
        <f t="shared" si="1"/>
        <v>0.14872685185185183</v>
      </c>
      <c r="J3" s="30">
        <f t="shared" si="2"/>
        <v>0.17384259259259258</v>
      </c>
      <c r="K3" s="30">
        <v>0.23552083333333332</v>
      </c>
      <c r="L3" s="30">
        <f t="shared" si="3"/>
        <v>0.03251157407407407</v>
      </c>
      <c r="M3" s="30">
        <f t="shared" si="4"/>
        <v>0.20635416666666664</v>
      </c>
      <c r="N3" s="30">
        <v>0.2585300925925926</v>
      </c>
      <c r="O3" s="30">
        <f t="shared" si="5"/>
        <v>0.023009259259259257</v>
      </c>
      <c r="P3" s="30">
        <f t="shared" si="6"/>
        <v>0.2293634259259259</v>
      </c>
      <c r="Q3" s="14"/>
    </row>
    <row r="4" spans="1:17" ht="12.75">
      <c r="A4" s="26">
        <v>23</v>
      </c>
      <c r="B4" s="31" t="s">
        <v>34</v>
      </c>
      <c r="C4" s="32"/>
      <c r="D4" s="32"/>
      <c r="E4" s="40">
        <v>0.03194444444444445</v>
      </c>
      <c r="F4" s="30">
        <v>0.059375000000000004</v>
      </c>
      <c r="G4" s="30">
        <f t="shared" si="0"/>
        <v>0.027430555555555555</v>
      </c>
      <c r="H4" s="30">
        <v>0.21273148148148147</v>
      </c>
      <c r="I4" s="30">
        <f t="shared" si="1"/>
        <v>0.15335648148148145</v>
      </c>
      <c r="J4" s="30">
        <f t="shared" si="2"/>
        <v>0.18078703703703702</v>
      </c>
      <c r="K4" s="30">
        <v>0.24710648148148148</v>
      </c>
      <c r="L4" s="30">
        <f t="shared" si="3"/>
        <v>0.03437500000000002</v>
      </c>
      <c r="M4" s="30">
        <f t="shared" si="4"/>
        <v>0.21516203703703704</v>
      </c>
      <c r="N4" s="33">
        <v>0.27089120370370373</v>
      </c>
      <c r="O4" s="30">
        <f t="shared" si="5"/>
        <v>0.02378472222222225</v>
      </c>
      <c r="P4" s="30">
        <f t="shared" si="6"/>
        <v>0.2389467592592593</v>
      </c>
      <c r="Q4" s="14"/>
    </row>
    <row r="5" spans="1:17" ht="12.75">
      <c r="A5" s="26">
        <v>27</v>
      </c>
      <c r="B5" s="31" t="s">
        <v>51</v>
      </c>
      <c r="C5" s="32"/>
      <c r="D5" s="32"/>
      <c r="E5" s="41">
        <v>0.0375</v>
      </c>
      <c r="F5" s="30">
        <v>0.06296296296296296</v>
      </c>
      <c r="G5" s="30">
        <f t="shared" si="0"/>
        <v>0.025462962962962958</v>
      </c>
      <c r="H5" s="30">
        <v>0.21909722222222225</v>
      </c>
      <c r="I5" s="30">
        <f t="shared" si="1"/>
        <v>0.15613425925925928</v>
      </c>
      <c r="J5" s="30">
        <f t="shared" si="2"/>
        <v>0.18159722222222224</v>
      </c>
      <c r="K5" s="30">
        <v>0.2545949074074074</v>
      </c>
      <c r="L5" s="30">
        <f t="shared" si="3"/>
        <v>0.035497685185185174</v>
      </c>
      <c r="M5" s="30">
        <f t="shared" si="4"/>
        <v>0.21709490740740742</v>
      </c>
      <c r="N5" s="30">
        <v>0.27936342592592595</v>
      </c>
      <c r="O5" s="30">
        <f t="shared" si="5"/>
        <v>0.024768518518518523</v>
      </c>
      <c r="P5" s="30">
        <f t="shared" si="6"/>
        <v>0.24186342592592594</v>
      </c>
      <c r="Q5" s="14"/>
    </row>
    <row r="6" spans="1:17" ht="12.75">
      <c r="A6" s="26">
        <v>17</v>
      </c>
      <c r="B6" s="31" t="s">
        <v>12</v>
      </c>
      <c r="C6" s="32"/>
      <c r="D6" s="32"/>
      <c r="E6" s="41">
        <v>0.02361111111111111</v>
      </c>
      <c r="F6" s="30">
        <v>0.05063657407407407</v>
      </c>
      <c r="G6" s="30">
        <f t="shared" si="0"/>
        <v>0.02702546296296296</v>
      </c>
      <c r="H6" s="30">
        <v>0.21724537037037037</v>
      </c>
      <c r="I6" s="30">
        <f t="shared" si="1"/>
        <v>0.1666087962962963</v>
      </c>
      <c r="J6" s="30">
        <f t="shared" si="2"/>
        <v>0.19363425925925926</v>
      </c>
      <c r="K6" s="30">
        <v>0.25381944444444443</v>
      </c>
      <c r="L6" s="30">
        <f t="shared" si="3"/>
        <v>0.036574074074074064</v>
      </c>
      <c r="M6" s="30">
        <f t="shared" si="4"/>
        <v>0.23020833333333332</v>
      </c>
      <c r="N6" s="30">
        <v>0.27971064814814817</v>
      </c>
      <c r="O6" s="30">
        <f t="shared" si="5"/>
        <v>0.025891203703703736</v>
      </c>
      <c r="P6" s="30">
        <f t="shared" si="6"/>
        <v>0.25609953703703703</v>
      </c>
      <c r="Q6" s="14"/>
    </row>
    <row r="7" spans="1:17" ht="12.75">
      <c r="A7" s="26">
        <v>20</v>
      </c>
      <c r="B7" s="31" t="s">
        <v>21</v>
      </c>
      <c r="C7" s="32"/>
      <c r="D7" s="32"/>
      <c r="E7" s="40">
        <v>0.027777777777777776</v>
      </c>
      <c r="F7" s="30">
        <v>0.053125</v>
      </c>
      <c r="G7" s="30">
        <f t="shared" si="0"/>
        <v>0.025347222222222222</v>
      </c>
      <c r="H7" s="30">
        <v>0.21828703703703703</v>
      </c>
      <c r="I7" s="30">
        <f t="shared" si="1"/>
        <v>0.16516203703703702</v>
      </c>
      <c r="J7" s="30">
        <f t="shared" si="2"/>
        <v>0.19050925925925927</v>
      </c>
      <c r="K7" s="30">
        <v>0.2562037037037037</v>
      </c>
      <c r="L7" s="30">
        <f t="shared" si="3"/>
        <v>0.03791666666666668</v>
      </c>
      <c r="M7" s="30">
        <f t="shared" si="4"/>
        <v>0.22842592592592592</v>
      </c>
      <c r="N7" s="30">
        <v>0.28144675925925927</v>
      </c>
      <c r="O7" s="30">
        <f t="shared" si="5"/>
        <v>0.02524305555555556</v>
      </c>
      <c r="P7" s="30">
        <f t="shared" si="6"/>
        <v>0.2536689814814815</v>
      </c>
      <c r="Q7" s="14"/>
    </row>
    <row r="8" spans="1:17" ht="12.75">
      <c r="A8" s="26">
        <v>22</v>
      </c>
      <c r="B8" s="31" t="s">
        <v>32</v>
      </c>
      <c r="C8" s="32"/>
      <c r="D8" s="32"/>
      <c r="E8" s="40">
        <v>0.030555555555555555</v>
      </c>
      <c r="F8" s="30">
        <v>0.057199074074074076</v>
      </c>
      <c r="G8" s="30">
        <f t="shared" si="0"/>
        <v>0.02664351851851852</v>
      </c>
      <c r="H8" s="30">
        <v>0.22152777777777777</v>
      </c>
      <c r="I8" s="30">
        <f t="shared" si="1"/>
        <v>0.1643287037037037</v>
      </c>
      <c r="J8" s="30">
        <f t="shared" si="2"/>
        <v>0.1909722222222222</v>
      </c>
      <c r="K8" s="30">
        <v>0.26004629629629633</v>
      </c>
      <c r="L8" s="30">
        <f t="shared" si="3"/>
        <v>0.03851851851851856</v>
      </c>
      <c r="M8" s="30">
        <f t="shared" si="4"/>
        <v>0.22949074074074077</v>
      </c>
      <c r="N8" s="30">
        <v>0.28605324074074073</v>
      </c>
      <c r="O8" s="30">
        <f t="shared" si="5"/>
        <v>0.026006944444444402</v>
      </c>
      <c r="P8" s="30">
        <f t="shared" si="6"/>
        <v>0.2554976851851852</v>
      </c>
      <c r="Q8" s="14"/>
    </row>
    <row r="9" spans="1:17" ht="12.75">
      <c r="A9" s="26">
        <v>19</v>
      </c>
      <c r="B9" s="31" t="s">
        <v>20</v>
      </c>
      <c r="C9" s="32"/>
      <c r="D9" s="32"/>
      <c r="E9" s="41">
        <v>0.02638888888888889</v>
      </c>
      <c r="F9" s="30">
        <v>0.05162037037037037</v>
      </c>
      <c r="G9" s="30">
        <f t="shared" si="0"/>
        <v>0.025231481481481483</v>
      </c>
      <c r="H9" s="30">
        <v>0.2196759259259259</v>
      </c>
      <c r="I9" s="30">
        <f t="shared" si="1"/>
        <v>0.16805555555555554</v>
      </c>
      <c r="J9" s="30">
        <f t="shared" si="2"/>
        <v>0.19328703703703703</v>
      </c>
      <c r="K9" s="30">
        <v>0</v>
      </c>
      <c r="L9" s="30">
        <f t="shared" si="3"/>
        <v>-0.2196759259259259</v>
      </c>
      <c r="M9" s="30">
        <f t="shared" si="4"/>
        <v>-0.02638888888888889</v>
      </c>
      <c r="N9" s="30">
        <v>0.28934027777777777</v>
      </c>
      <c r="O9" s="30">
        <f t="shared" si="5"/>
        <v>0.28934027777777777</v>
      </c>
      <c r="P9" s="30">
        <f t="shared" si="6"/>
        <v>0.26295138888888886</v>
      </c>
      <c r="Q9" s="14"/>
    </row>
    <row r="10" spans="1:17" ht="12.75">
      <c r="A10" s="26">
        <v>25</v>
      </c>
      <c r="B10" s="31" t="s">
        <v>40</v>
      </c>
      <c r="C10" s="32"/>
      <c r="D10" s="32"/>
      <c r="E10" s="41">
        <v>0.034722222222222224</v>
      </c>
      <c r="F10" s="30">
        <v>0.06092592592592593</v>
      </c>
      <c r="G10" s="30">
        <f t="shared" si="0"/>
        <v>0.026203703703703708</v>
      </c>
      <c r="H10" s="30">
        <v>0.2236111111111111</v>
      </c>
      <c r="I10" s="30">
        <f t="shared" si="1"/>
        <v>0.16268518518518515</v>
      </c>
      <c r="J10" s="30">
        <f t="shared" si="2"/>
        <v>0.18888888888888888</v>
      </c>
      <c r="K10" s="30">
        <v>0.26087962962962963</v>
      </c>
      <c r="L10" s="30">
        <f t="shared" si="3"/>
        <v>0.037268518518518534</v>
      </c>
      <c r="M10" s="30">
        <f t="shared" si="4"/>
        <v>0.22615740740740742</v>
      </c>
      <c r="N10" s="30">
        <v>0.28957175925925926</v>
      </c>
      <c r="O10" s="30">
        <f t="shared" si="5"/>
        <v>0.028692129629629637</v>
      </c>
      <c r="P10" s="30">
        <f t="shared" si="6"/>
        <v>0.25484953703703705</v>
      </c>
      <c r="Q10" s="14"/>
    </row>
    <row r="11" spans="1:17" ht="12.75">
      <c r="A11" s="26">
        <v>24</v>
      </c>
      <c r="B11" s="31" t="s">
        <v>18</v>
      </c>
      <c r="C11" s="32"/>
      <c r="D11" s="32"/>
      <c r="E11" s="40">
        <v>0.03333333333333333</v>
      </c>
      <c r="F11" s="30">
        <v>0.05804398148148148</v>
      </c>
      <c r="G11" s="30">
        <f t="shared" si="0"/>
        <v>0.024710648148148148</v>
      </c>
      <c r="H11" s="30">
        <v>0.22534722222222223</v>
      </c>
      <c r="I11" s="30">
        <f t="shared" si="1"/>
        <v>0.16730324074074074</v>
      </c>
      <c r="J11" s="30">
        <f t="shared" si="2"/>
        <v>0.1920138888888889</v>
      </c>
      <c r="K11" s="30">
        <v>0.26483796296296297</v>
      </c>
      <c r="L11" s="30">
        <f t="shared" si="3"/>
        <v>0.03949074074074074</v>
      </c>
      <c r="M11" s="30">
        <f t="shared" si="4"/>
        <v>0.23150462962962964</v>
      </c>
      <c r="N11" s="30">
        <v>0.29184027777777777</v>
      </c>
      <c r="O11" s="30">
        <f t="shared" si="5"/>
        <v>0.0270023148148148</v>
      </c>
      <c r="P11" s="30">
        <f t="shared" si="6"/>
        <v>0.25850694444444444</v>
      </c>
      <c r="Q11" s="14"/>
    </row>
    <row r="12" spans="1:17" ht="12.75">
      <c r="A12" s="26">
        <v>16</v>
      </c>
      <c r="B12" s="31" t="s">
        <v>11</v>
      </c>
      <c r="C12" s="26"/>
      <c r="D12" s="26"/>
      <c r="E12" s="40">
        <v>0.022222222222222223</v>
      </c>
      <c r="F12" s="30">
        <v>0.051736111111111115</v>
      </c>
      <c r="G12" s="30">
        <f t="shared" si="0"/>
        <v>0.02951388888888889</v>
      </c>
      <c r="H12" s="30">
        <v>0.2230324074074074</v>
      </c>
      <c r="I12" s="30">
        <f t="shared" si="1"/>
        <v>0.17129629629629628</v>
      </c>
      <c r="J12" s="30">
        <f t="shared" si="2"/>
        <v>0.20081018518518517</v>
      </c>
      <c r="K12" s="30">
        <v>0.2599074074074074</v>
      </c>
      <c r="L12" s="30">
        <f t="shared" si="3"/>
        <v>0.03687500000000002</v>
      </c>
      <c r="M12" s="30">
        <f t="shared" si="4"/>
        <v>0.2376851851851852</v>
      </c>
      <c r="N12" s="30">
        <v>0.2944791666666667</v>
      </c>
      <c r="O12" s="30">
        <f t="shared" si="5"/>
        <v>0.03457175925925926</v>
      </c>
      <c r="P12" s="30">
        <f t="shared" si="6"/>
        <v>0.2722569444444445</v>
      </c>
      <c r="Q12" s="14"/>
    </row>
    <row r="43" spans="2:17" ht="15" customHeight="1">
      <c r="B43" s="3"/>
      <c r="C43" s="3"/>
      <c r="D43" s="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ht="13.5" customHeight="1">
      <c r="B44" s="6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5:17" ht="12.75"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4:19" ht="12.75">
      <c r="D46" s="7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S46" s="2">
        <f>9*8</f>
        <v>72</v>
      </c>
    </row>
    <row r="47" spans="3:17" ht="12.75">
      <c r="C47" s="7"/>
      <c r="D47" s="7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4" ht="12.75">
      <c r="B48" s="7"/>
      <c r="C48" s="7"/>
      <c r="D48" s="7"/>
    </row>
    <row r="49" spans="2:17" ht="12.75">
      <c r="B49" s="7"/>
      <c r="D49" s="7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4" ht="12.75">
      <c r="B50" s="7"/>
      <c r="C50" s="7"/>
      <c r="D50" s="7"/>
    </row>
    <row r="51" spans="2:17" ht="12.75">
      <c r="B51" s="7"/>
      <c r="D51" s="7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9" ht="12.75">
      <c r="B52" s="7"/>
      <c r="D52" s="7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S52" s="2">
        <f>SUM(S1:S47)</f>
        <v>72</v>
      </c>
    </row>
    <row r="53" spans="2:17" ht="12.75">
      <c r="B53" s="7"/>
      <c r="D53" s="7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"/>
  <sheetViews>
    <sheetView zoomScalePageLayoutView="0" workbookViewId="0" topLeftCell="A1">
      <selection activeCell="J37" sqref="J37"/>
    </sheetView>
  </sheetViews>
  <sheetFormatPr defaultColWidth="11.421875" defaultRowHeight="12.75"/>
  <cols>
    <col min="1" max="1" width="6.140625" style="42" customWidth="1"/>
    <col min="2" max="2" width="18.140625" style="0" customWidth="1"/>
    <col min="3" max="4" width="11.421875" style="0" hidden="1" customWidth="1"/>
  </cols>
  <sheetData>
    <row r="1" spans="1:13" s="2" customFormat="1" ht="12.75">
      <c r="A1" s="12"/>
      <c r="B1" s="5" t="s">
        <v>3</v>
      </c>
      <c r="C1" s="5"/>
      <c r="D1" s="12"/>
      <c r="E1" s="17" t="s">
        <v>71</v>
      </c>
      <c r="F1" s="17" t="s">
        <v>54</v>
      </c>
      <c r="G1" s="17" t="s">
        <v>55</v>
      </c>
      <c r="H1" s="17" t="s">
        <v>58</v>
      </c>
      <c r="I1" s="17" t="s">
        <v>72</v>
      </c>
      <c r="J1" s="17" t="s">
        <v>74</v>
      </c>
      <c r="K1" s="17" t="s">
        <v>59</v>
      </c>
      <c r="L1" s="17" t="s">
        <v>55</v>
      </c>
      <c r="M1" s="17" t="s">
        <v>73</v>
      </c>
    </row>
    <row r="2" spans="1:13" s="2" customFormat="1" ht="12.75">
      <c r="A2" s="13">
        <v>48</v>
      </c>
      <c r="B2" s="10" t="s">
        <v>75</v>
      </c>
      <c r="D2" s="13"/>
      <c r="E2" s="15">
        <v>0.504166666666667</v>
      </c>
      <c r="F2" s="11">
        <v>0.5478125</v>
      </c>
      <c r="G2" s="11">
        <f>F2-E2</f>
        <v>0.04364583333333305</v>
      </c>
      <c r="H2" s="11">
        <v>0.6103587962962963</v>
      </c>
      <c r="I2" s="11">
        <f>H2-F2</f>
        <v>0.06254629629629627</v>
      </c>
      <c r="J2" s="11">
        <f>H2-E2</f>
        <v>0.10619212962962932</v>
      </c>
      <c r="K2" s="11">
        <v>0.6459490740740741</v>
      </c>
      <c r="L2" s="11">
        <f>K2-H2</f>
        <v>0.03559027777777779</v>
      </c>
      <c r="M2" s="11">
        <f>K2-E2</f>
        <v>0.1417824074074071</v>
      </c>
    </row>
    <row r="3" spans="1:14" s="2" customFormat="1" ht="12.75">
      <c r="A3" s="12">
        <v>45</v>
      </c>
      <c r="B3" s="1" t="s">
        <v>26</v>
      </c>
      <c r="D3" s="13"/>
      <c r="E3" s="15">
        <v>0.5</v>
      </c>
      <c r="F3" s="11">
        <v>0.5503240740740741</v>
      </c>
      <c r="G3" s="11">
        <f>F3-E3</f>
        <v>0.05032407407407413</v>
      </c>
      <c r="H3" s="11">
        <v>0.6164930555555556</v>
      </c>
      <c r="I3" s="11">
        <f>H3-F3</f>
        <v>0.06616898148148143</v>
      </c>
      <c r="J3" s="11">
        <f>H3-E3</f>
        <v>0.11649305555555556</v>
      </c>
      <c r="K3" s="11">
        <v>0.6522337962962963</v>
      </c>
      <c r="L3" s="11">
        <f>K3-H3</f>
        <v>0.03574074074074074</v>
      </c>
      <c r="M3" s="11">
        <f>K3-E3</f>
        <v>0.1522337962962963</v>
      </c>
      <c r="N3" s="47" t="s">
        <v>78</v>
      </c>
    </row>
    <row r="4" spans="1:13" s="2" customFormat="1" ht="12.75">
      <c r="A4" s="12">
        <v>46</v>
      </c>
      <c r="B4" s="10" t="s">
        <v>76</v>
      </c>
      <c r="D4" s="13"/>
      <c r="E4" s="15">
        <v>0.5013888888888889</v>
      </c>
      <c r="F4" s="11">
        <v>0.5538194444444444</v>
      </c>
      <c r="G4" s="11">
        <f>F4-E4</f>
        <v>0.052430555555555536</v>
      </c>
      <c r="I4" s="11">
        <f>H4-F4</f>
        <v>-0.5538194444444444</v>
      </c>
      <c r="J4" s="11">
        <f>H4-E4</f>
        <v>-0.5013888888888889</v>
      </c>
      <c r="K4" s="11">
        <v>0.6695949074074075</v>
      </c>
      <c r="L4" s="11">
        <f>K4-H4</f>
        <v>0.6695949074074075</v>
      </c>
      <c r="M4" s="11">
        <f>K4-E4</f>
        <v>0.16820601851851857</v>
      </c>
    </row>
    <row r="5" spans="1:13" s="2" customFormat="1" ht="12.75">
      <c r="A5" s="12">
        <v>47</v>
      </c>
      <c r="B5" s="1" t="s">
        <v>31</v>
      </c>
      <c r="D5" s="13"/>
      <c r="E5" s="15">
        <v>0.502777777777778</v>
      </c>
      <c r="F5" s="11">
        <v>0.5586805555555555</v>
      </c>
      <c r="G5" s="11">
        <f>F5-E5</f>
        <v>0.055902777777777524</v>
      </c>
      <c r="I5" s="11">
        <f>H5-F5</f>
        <v>-0.5586805555555555</v>
      </c>
      <c r="J5" s="11">
        <f>H5-E5</f>
        <v>-0.502777777777778</v>
      </c>
      <c r="K5" s="11">
        <v>0.6829976851851852</v>
      </c>
      <c r="L5" s="11">
        <f>K5-H5</f>
        <v>0.6829976851851852</v>
      </c>
      <c r="M5" s="11">
        <f>K5-E5</f>
        <v>0.18021990740740723</v>
      </c>
    </row>
    <row r="6" spans="6:13" ht="12.75">
      <c r="F6" s="2"/>
      <c r="G6" s="11"/>
      <c r="H6" s="2"/>
      <c r="I6" s="11"/>
      <c r="J6" s="11"/>
      <c r="K6" s="2"/>
      <c r="L6" s="11"/>
      <c r="M6" s="11"/>
    </row>
    <row r="7" spans="6:13" ht="12.75">
      <c r="F7" s="2"/>
      <c r="G7" s="11"/>
      <c r="H7" s="2"/>
      <c r="I7" s="11"/>
      <c r="J7" s="11"/>
      <c r="K7" s="2"/>
      <c r="L7" s="11"/>
      <c r="M7" s="11"/>
    </row>
    <row r="8" spans="6:13" ht="12.75">
      <c r="F8" s="2"/>
      <c r="G8" s="11"/>
      <c r="H8" s="2"/>
      <c r="I8" s="11"/>
      <c r="J8" s="11"/>
      <c r="K8" s="2"/>
      <c r="L8" s="11"/>
      <c r="M8" s="11"/>
    </row>
    <row r="9" spans="6:13" ht="12.75">
      <c r="F9" s="2"/>
      <c r="G9" s="11"/>
      <c r="H9" s="2"/>
      <c r="I9" s="11"/>
      <c r="J9" s="11"/>
      <c r="K9" s="2"/>
      <c r="L9" s="11"/>
      <c r="M9" s="11"/>
    </row>
    <row r="10" spans="6:13" ht="12.75">
      <c r="F10" s="2"/>
      <c r="G10" s="11"/>
      <c r="H10" s="2"/>
      <c r="I10" s="11"/>
      <c r="J10" s="11"/>
      <c r="K10" s="2"/>
      <c r="L10" s="11"/>
      <c r="M10" s="11"/>
    </row>
    <row r="15" ht="12.75">
      <c r="B15" t="s">
        <v>85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115" zoomScaleNormal="115" zoomScalePageLayoutView="0" workbookViewId="0" topLeftCell="A1">
      <selection activeCell="A13" sqref="A13:IV13"/>
    </sheetView>
  </sheetViews>
  <sheetFormatPr defaultColWidth="11.421875" defaultRowHeight="12.75"/>
  <cols>
    <col min="1" max="1" width="7.28125" style="22" customWidth="1"/>
    <col min="2" max="2" width="21.8515625" style="22" customWidth="1"/>
    <col min="3" max="3" width="1.28515625" style="22" hidden="1" customWidth="1"/>
    <col min="4" max="4" width="21.8515625" style="22" hidden="1" customWidth="1"/>
    <col min="5" max="5" width="13.28125" style="24" customWidth="1"/>
    <col min="6" max="6" width="11.00390625" style="8" customWidth="1"/>
    <col min="7" max="7" width="11.421875" style="22" customWidth="1"/>
    <col min="8" max="8" width="12.57421875" style="22" customWidth="1"/>
    <col min="9" max="9" width="13.00390625" style="22" customWidth="1"/>
    <col min="10" max="10" width="10.140625" style="22" bestFit="1" customWidth="1"/>
    <col min="11" max="11" width="11.00390625" style="22" customWidth="1"/>
    <col min="12" max="12" width="10.140625" style="22" hidden="1" customWidth="1"/>
    <col min="13" max="13" width="11.00390625" style="22" hidden="1" customWidth="1"/>
    <col min="14" max="14" width="10.140625" style="22" hidden="1" customWidth="1"/>
    <col min="15" max="15" width="10.140625" style="22" bestFit="1" customWidth="1"/>
    <col min="16" max="16" width="11.00390625" style="22" hidden="1" customWidth="1"/>
    <col min="17" max="17" width="10.140625" style="22" bestFit="1" customWidth="1"/>
    <col min="18" max="16384" width="11.421875" style="22" customWidth="1"/>
  </cols>
  <sheetData>
    <row r="1" spans="1:19" s="20" customFormat="1" ht="15">
      <c r="A1" s="26"/>
      <c r="B1" s="27" t="s">
        <v>45</v>
      </c>
      <c r="C1" s="27"/>
      <c r="D1" s="27"/>
      <c r="E1" s="27" t="s">
        <v>71</v>
      </c>
      <c r="F1" s="48" t="s">
        <v>62</v>
      </c>
      <c r="G1" s="25" t="s">
        <v>55</v>
      </c>
      <c r="H1" s="25" t="s">
        <v>63</v>
      </c>
      <c r="I1" s="25" t="s">
        <v>65</v>
      </c>
      <c r="J1" s="25" t="s">
        <v>56</v>
      </c>
      <c r="K1" s="25" t="s">
        <v>64</v>
      </c>
      <c r="L1" s="25" t="s">
        <v>66</v>
      </c>
      <c r="M1" s="25" t="s">
        <v>55</v>
      </c>
      <c r="N1" s="25" t="s">
        <v>67</v>
      </c>
      <c r="O1" s="25" t="s">
        <v>59</v>
      </c>
      <c r="P1" s="25" t="s">
        <v>55</v>
      </c>
      <c r="Q1" s="25" t="s">
        <v>68</v>
      </c>
      <c r="R1" s="73" t="s">
        <v>87</v>
      </c>
      <c r="S1" s="73" t="s">
        <v>89</v>
      </c>
    </row>
    <row r="2" spans="1:19" ht="12.75" customHeight="1">
      <c r="A2" s="26">
        <v>15</v>
      </c>
      <c r="B2" s="29" t="s">
        <v>4</v>
      </c>
      <c r="C2" s="26"/>
      <c r="D2" s="26"/>
      <c r="E2" s="40">
        <v>0.43333333333333335</v>
      </c>
      <c r="F2" s="57">
        <v>0.4577546296296296</v>
      </c>
      <c r="G2" s="58">
        <f aca="true" t="shared" si="0" ref="G2:G11">F2-E2</f>
        <v>0.024421296296296247</v>
      </c>
      <c r="H2" s="58">
        <f>G2+'160 åpen 1'!P2</f>
        <v>0.2394328703703703</v>
      </c>
      <c r="I2" s="59">
        <v>0.5996527777777778</v>
      </c>
      <c r="J2" s="58">
        <f aca="true" t="shared" si="1" ref="J2:J11">I2-F2</f>
        <v>0.14189814814814822</v>
      </c>
      <c r="K2" s="30">
        <f>I2-E2+'160 åpen 1'!P2</f>
        <v>0.3813310185185185</v>
      </c>
      <c r="L2" s="58"/>
      <c r="M2" s="58">
        <f aca="true" t="shared" si="2" ref="M2:M11">L2-I2</f>
        <v>-0.5996527777777778</v>
      </c>
      <c r="N2" s="30">
        <f>L2-E2+'160 åpen 1'!P2</f>
        <v>-0.21832175925925928</v>
      </c>
      <c r="O2" s="57">
        <v>0.6553009259259259</v>
      </c>
      <c r="P2" s="58">
        <f aca="true" t="shared" si="3" ref="P2:P11">O2-L2</f>
        <v>0.6553009259259259</v>
      </c>
      <c r="Q2" s="58">
        <f>O2-E2+'160 åpen 1'!P2</f>
        <v>0.43697916666666664</v>
      </c>
      <c r="R2" s="72">
        <f aca="true" t="shared" si="4" ref="R2:R11">O2-E2</f>
        <v>0.22196759259259258</v>
      </c>
      <c r="S2" s="72">
        <f>'160 åpen 1'!P2</f>
        <v>0.21501157407407406</v>
      </c>
    </row>
    <row r="3" spans="1:19" ht="12" customHeight="1">
      <c r="A3" s="26">
        <v>21</v>
      </c>
      <c r="B3" s="31" t="s">
        <v>24</v>
      </c>
      <c r="C3" s="32"/>
      <c r="D3" s="32"/>
      <c r="E3" s="41">
        <v>0.43472222222222223</v>
      </c>
      <c r="F3" s="60">
        <v>0.4635416666666667</v>
      </c>
      <c r="G3" s="58">
        <f t="shared" si="0"/>
        <v>0.028819444444444453</v>
      </c>
      <c r="H3" s="58">
        <f>G3+'160 åpen 1'!P3</f>
        <v>0.25818287037037035</v>
      </c>
      <c r="I3" s="60">
        <v>0.611111111111111</v>
      </c>
      <c r="J3" s="58">
        <f t="shared" si="1"/>
        <v>0.14756944444444436</v>
      </c>
      <c r="K3" s="30">
        <f>I3-E3+'160 åpen 1'!P3</f>
        <v>0.4057523148148147</v>
      </c>
      <c r="L3" s="61"/>
      <c r="M3" s="58">
        <f t="shared" si="2"/>
        <v>-0.611111111111111</v>
      </c>
      <c r="N3" s="30">
        <f>L3-E3+'160 åpen 1'!P3</f>
        <v>-0.20535879629629633</v>
      </c>
      <c r="O3" s="60">
        <v>0.6666435185185186</v>
      </c>
      <c r="P3" s="58">
        <f t="shared" si="3"/>
        <v>0.6666435185185186</v>
      </c>
      <c r="Q3" s="58">
        <f>O3-E3+'160 åpen 1'!P3</f>
        <v>0.4612847222222222</v>
      </c>
      <c r="R3" s="72">
        <f t="shared" si="4"/>
        <v>0.23192129629629632</v>
      </c>
      <c r="S3" s="72">
        <f>'160 åpen 1'!P3</f>
        <v>0.2293634259259259</v>
      </c>
    </row>
    <row r="4" spans="1:19" ht="12.75" customHeight="1">
      <c r="A4" s="26">
        <v>23</v>
      </c>
      <c r="B4" s="31" t="s">
        <v>34</v>
      </c>
      <c r="C4" s="32"/>
      <c r="D4" s="32"/>
      <c r="E4" s="40">
        <v>0.436111111111111</v>
      </c>
      <c r="F4" s="62">
        <v>0.4650694444444445</v>
      </c>
      <c r="G4" s="58">
        <f t="shared" si="0"/>
        <v>0.028958333333333475</v>
      </c>
      <c r="H4" s="58">
        <f>G4+'160 åpen 1'!P4</f>
        <v>0.26790509259259276</v>
      </c>
      <c r="I4" s="60">
        <v>0.6122685185185185</v>
      </c>
      <c r="J4" s="58">
        <f t="shared" si="1"/>
        <v>0.147199074074074</v>
      </c>
      <c r="K4" s="30">
        <f>I4-E4+'160 åpen 1'!P4</f>
        <v>0.4151041666666668</v>
      </c>
      <c r="L4" s="61"/>
      <c r="M4" s="58">
        <f t="shared" si="2"/>
        <v>-0.6122685185185185</v>
      </c>
      <c r="N4" s="30">
        <f>L4-E4+'160 åpen 1'!P4</f>
        <v>-0.19716435185185172</v>
      </c>
      <c r="O4" s="60">
        <v>0.6695023148148148</v>
      </c>
      <c r="P4" s="58">
        <f t="shared" si="3"/>
        <v>0.6695023148148148</v>
      </c>
      <c r="Q4" s="58">
        <f>O4-E4+'160 åpen 1'!P4</f>
        <v>0.4723379629629631</v>
      </c>
      <c r="R4" s="72">
        <f t="shared" si="4"/>
        <v>0.2333912037037038</v>
      </c>
      <c r="S4" s="72">
        <f>'160 åpen 1'!P4</f>
        <v>0.2389467592592593</v>
      </c>
    </row>
    <row r="5" spans="1:19" ht="12">
      <c r="A5" s="26">
        <v>27</v>
      </c>
      <c r="B5" s="31" t="s">
        <v>51</v>
      </c>
      <c r="C5" s="32"/>
      <c r="D5" s="32"/>
      <c r="E5" s="41">
        <v>0.4375</v>
      </c>
      <c r="F5" s="62">
        <v>0.46623842592592596</v>
      </c>
      <c r="G5" s="58">
        <f t="shared" si="0"/>
        <v>0.02873842592592596</v>
      </c>
      <c r="H5" s="58">
        <f>G5+'160 åpen 1'!P5</f>
        <v>0.2706018518518519</v>
      </c>
      <c r="I5" s="60">
        <v>0.6182291666666667</v>
      </c>
      <c r="J5" s="58">
        <f t="shared" si="1"/>
        <v>0.15199074074074076</v>
      </c>
      <c r="K5" s="30">
        <f>I5-E5+'160 åpen 1'!P5</f>
        <v>0.42259259259259263</v>
      </c>
      <c r="L5" s="61"/>
      <c r="M5" s="58">
        <f t="shared" si="2"/>
        <v>-0.6182291666666667</v>
      </c>
      <c r="N5" s="30">
        <f>L5-E5+'160 åpen 1'!P5</f>
        <v>-0.19563657407407406</v>
      </c>
      <c r="O5" s="60">
        <v>0.6725810185185185</v>
      </c>
      <c r="P5" s="58">
        <f t="shared" si="3"/>
        <v>0.6725810185185185</v>
      </c>
      <c r="Q5" s="58">
        <f>O5-E5+'160 åpen 1'!P5</f>
        <v>0.4769444444444444</v>
      </c>
      <c r="R5" s="72">
        <f t="shared" si="4"/>
        <v>0.23508101851851848</v>
      </c>
      <c r="S5" s="72">
        <f>'160 åpen 1'!P5</f>
        <v>0.24186342592592594</v>
      </c>
    </row>
    <row r="6" spans="1:19" ht="12">
      <c r="A6" s="26">
        <v>17</v>
      </c>
      <c r="B6" s="31" t="s">
        <v>12</v>
      </c>
      <c r="C6" s="32"/>
      <c r="D6" s="32"/>
      <c r="E6" s="40">
        <v>0.438888888888889</v>
      </c>
      <c r="F6" s="62">
        <v>0.4690972222222222</v>
      </c>
      <c r="G6" s="58">
        <f t="shared" si="0"/>
        <v>0.030208333333333226</v>
      </c>
      <c r="H6" s="58">
        <f>G6+'160 åpen 1'!P6</f>
        <v>0.28630787037037025</v>
      </c>
      <c r="I6" s="69">
        <v>0.6271875</v>
      </c>
      <c r="J6" s="58">
        <f t="shared" si="1"/>
        <v>0.1580902777777778</v>
      </c>
      <c r="K6" s="30">
        <f>I6-E6+'160 åpen 1'!P6</f>
        <v>0.44439814814814804</v>
      </c>
      <c r="L6" s="61"/>
      <c r="M6" s="58">
        <f t="shared" si="2"/>
        <v>-0.6271875</v>
      </c>
      <c r="N6" s="30">
        <f>L6-E6+'160 åpen 1'!P6</f>
        <v>-0.18278935185185197</v>
      </c>
      <c r="O6" s="60">
        <v>0.6891203703703703</v>
      </c>
      <c r="P6" s="58">
        <f t="shared" si="3"/>
        <v>0.6891203703703703</v>
      </c>
      <c r="Q6" s="58">
        <f>O6-E6+'160 åpen 1'!P6</f>
        <v>0.5063310185185184</v>
      </c>
      <c r="R6" s="72">
        <f t="shared" si="4"/>
        <v>0.25023148148148133</v>
      </c>
      <c r="S6" s="72">
        <f>'160 åpen 1'!P6</f>
        <v>0.25609953703703703</v>
      </c>
    </row>
    <row r="7" spans="1:19" s="55" customFormat="1" ht="12">
      <c r="A7" s="26">
        <v>22</v>
      </c>
      <c r="B7" s="31" t="s">
        <v>32</v>
      </c>
      <c r="C7" s="32"/>
      <c r="D7" s="32"/>
      <c r="E7" s="40">
        <v>0.441666666666667</v>
      </c>
      <c r="F7" s="62">
        <v>0.47150462962962963</v>
      </c>
      <c r="G7" s="58">
        <f t="shared" si="0"/>
        <v>0.02983796296296265</v>
      </c>
      <c r="H7" s="58">
        <f>G7+'160 åpen 1'!P8</f>
        <v>0.2853356481481478</v>
      </c>
      <c r="I7" s="60">
        <v>0.6239583333333333</v>
      </c>
      <c r="J7" s="58">
        <f t="shared" si="1"/>
        <v>0.15245370370370365</v>
      </c>
      <c r="K7" s="30">
        <f>I7-E7+'160 åpen 1'!P8</f>
        <v>0.43778935185185147</v>
      </c>
      <c r="L7" s="61"/>
      <c r="M7" s="58">
        <f t="shared" si="2"/>
        <v>-0.6239583333333333</v>
      </c>
      <c r="N7" s="30">
        <f>L7-E7+'160 åpen 1'!P8</f>
        <v>-0.1861689814814818</v>
      </c>
      <c r="O7" s="60">
        <v>0.6791203703703704</v>
      </c>
      <c r="P7" s="58">
        <f t="shared" si="3"/>
        <v>0.6791203703703704</v>
      </c>
      <c r="Q7" s="58">
        <f>O7-E7+'160 åpen 1'!P8</f>
        <v>0.4929513888888886</v>
      </c>
      <c r="R7" s="72">
        <f t="shared" si="4"/>
        <v>0.23745370370370344</v>
      </c>
      <c r="S7" s="72">
        <f>'160 åpen 1'!P8</f>
        <v>0.2554976851851852</v>
      </c>
    </row>
    <row r="8" spans="1:19" ht="12">
      <c r="A8" s="26">
        <v>19</v>
      </c>
      <c r="B8" s="31" t="s">
        <v>20</v>
      </c>
      <c r="C8" s="32"/>
      <c r="D8" s="32"/>
      <c r="E8" s="41">
        <v>0.443055555555556</v>
      </c>
      <c r="F8" s="66"/>
      <c r="G8" s="58">
        <f t="shared" si="0"/>
        <v>-0.443055555555556</v>
      </c>
      <c r="H8" s="58">
        <f>G8+'160 åpen 1'!P9</f>
        <v>-0.18010416666666712</v>
      </c>
      <c r="I8" s="60">
        <v>0.6616898148148148</v>
      </c>
      <c r="J8" s="58">
        <f t="shared" si="1"/>
        <v>0.6616898148148148</v>
      </c>
      <c r="K8" s="30">
        <f>I8-E8+'160 åpen 1'!P9</f>
        <v>0.4815856481481477</v>
      </c>
      <c r="L8" s="61"/>
      <c r="M8" s="58">
        <f t="shared" si="2"/>
        <v>-0.6616898148148148</v>
      </c>
      <c r="N8" s="30">
        <f>L8-E8+'160 åpen 1'!P9</f>
        <v>-0.18010416666666712</v>
      </c>
      <c r="O8" s="60">
        <v>0.7295949074074074</v>
      </c>
      <c r="P8" s="58">
        <f t="shared" si="3"/>
        <v>0.7295949074074074</v>
      </c>
      <c r="Q8" s="58">
        <f>O8-E8+'160 åpen 1'!P9</f>
        <v>0.5494907407407403</v>
      </c>
      <c r="R8" s="72">
        <f t="shared" si="4"/>
        <v>0.2865393518518514</v>
      </c>
      <c r="S8" s="72">
        <f>'160 åpen 1'!P9</f>
        <v>0.26295138888888886</v>
      </c>
    </row>
    <row r="9" spans="1:19" ht="12">
      <c r="A9" s="26">
        <v>25</v>
      </c>
      <c r="B9" s="31" t="s">
        <v>40</v>
      </c>
      <c r="C9" s="32"/>
      <c r="D9" s="32"/>
      <c r="E9" s="40">
        <v>0.444444444444444</v>
      </c>
      <c r="F9" s="62">
        <v>0.4825231481481482</v>
      </c>
      <c r="G9" s="58">
        <f t="shared" si="0"/>
        <v>0.0380787037037042</v>
      </c>
      <c r="H9" s="58">
        <f>G9+'160 åpen 1'!P10</f>
        <v>0.29292824074074125</v>
      </c>
      <c r="I9" s="60">
        <v>0.6667824074074074</v>
      </c>
      <c r="J9" s="58">
        <f t="shared" si="1"/>
        <v>0.18425925925925918</v>
      </c>
      <c r="K9" s="30">
        <f>I9-E9+'160 åpen 1'!P10</f>
        <v>0.47718750000000043</v>
      </c>
      <c r="L9" s="61"/>
      <c r="M9" s="58">
        <f t="shared" si="2"/>
        <v>-0.6667824074074074</v>
      </c>
      <c r="N9" s="30">
        <f>L9-E9+'160 åpen 1'!P10</f>
        <v>-0.18959490740740692</v>
      </c>
      <c r="O9" s="60">
        <v>0.7332175925925926</v>
      </c>
      <c r="P9" s="58">
        <f t="shared" si="3"/>
        <v>0.7332175925925926</v>
      </c>
      <c r="Q9" s="58">
        <f>O9-E9+'160 åpen 1'!P10</f>
        <v>0.5436226851851856</v>
      </c>
      <c r="R9" s="72">
        <f t="shared" si="4"/>
        <v>0.2887731481481486</v>
      </c>
      <c r="S9" s="72">
        <f>'160 åpen 1'!P10</f>
        <v>0.25484953703703705</v>
      </c>
    </row>
    <row r="10" spans="1:19" ht="12">
      <c r="A10" s="26">
        <v>24</v>
      </c>
      <c r="B10" s="31" t="s">
        <v>18</v>
      </c>
      <c r="C10" s="32"/>
      <c r="D10" s="32"/>
      <c r="E10" s="41">
        <v>0.445833333333333</v>
      </c>
      <c r="F10" s="62">
        <v>0.4824074074074074</v>
      </c>
      <c r="G10" s="58">
        <f t="shared" si="0"/>
        <v>0.03657407407407437</v>
      </c>
      <c r="H10" s="58">
        <f>G10+'160 åpen 1'!P11</f>
        <v>0.2950810185185188</v>
      </c>
      <c r="I10" s="60">
        <v>0.6642361111111111</v>
      </c>
      <c r="J10" s="58">
        <f t="shared" si="1"/>
        <v>0.18182870370370374</v>
      </c>
      <c r="K10" s="30">
        <f>I10-E10+'160 åpen 1'!P11</f>
        <v>0.47690972222222255</v>
      </c>
      <c r="L10" s="61"/>
      <c r="M10" s="58">
        <f t="shared" si="2"/>
        <v>-0.6642361111111111</v>
      </c>
      <c r="N10" s="30">
        <f>L10-E10+'160 åpen 1'!P11</f>
        <v>-0.18732638888888858</v>
      </c>
      <c r="O10" s="60">
        <v>0.7346643518518517</v>
      </c>
      <c r="P10" s="58">
        <f t="shared" si="3"/>
        <v>0.7346643518518517</v>
      </c>
      <c r="Q10" s="58">
        <f>O10-E10+'160 åpen 1'!P11</f>
        <v>0.5473379629629631</v>
      </c>
      <c r="R10" s="72">
        <f t="shared" si="4"/>
        <v>0.2888310185185187</v>
      </c>
      <c r="S10" s="72">
        <f>'160 åpen 1'!P11</f>
        <v>0.25850694444444444</v>
      </c>
    </row>
    <row r="11" spans="1:19" ht="12">
      <c r="A11" s="26">
        <v>16</v>
      </c>
      <c r="B11" s="31" t="s">
        <v>11</v>
      </c>
      <c r="C11" s="26"/>
      <c r="D11" s="26"/>
      <c r="E11" s="40">
        <v>0.447222222222222</v>
      </c>
      <c r="F11" s="66"/>
      <c r="G11" s="58">
        <f t="shared" si="0"/>
        <v>-0.447222222222222</v>
      </c>
      <c r="H11" s="58">
        <f>G11+'160 åpen 1'!P12</f>
        <v>-0.17496527777777754</v>
      </c>
      <c r="I11" s="60">
        <v>0.6621527777777778</v>
      </c>
      <c r="J11" s="58">
        <f t="shared" si="1"/>
        <v>0.6621527777777778</v>
      </c>
      <c r="K11" s="30">
        <f>I11-E11+'160 åpen 1'!P12</f>
        <v>0.4871875000000003</v>
      </c>
      <c r="L11" s="61"/>
      <c r="M11" s="58">
        <f t="shared" si="2"/>
        <v>-0.6621527777777778</v>
      </c>
      <c r="N11" s="30">
        <f>L11-E11+'160 åpen 1'!P12</f>
        <v>-0.17496527777777754</v>
      </c>
      <c r="O11" s="60">
        <v>0.7301041666666667</v>
      </c>
      <c r="P11" s="58">
        <f t="shared" si="3"/>
        <v>0.7301041666666667</v>
      </c>
      <c r="Q11" s="58">
        <f>O11-E11+'160 åpen 1'!P12</f>
        <v>0.5551388888888891</v>
      </c>
      <c r="R11" s="72">
        <f t="shared" si="4"/>
        <v>0.28288194444444464</v>
      </c>
      <c r="S11" s="72">
        <f>'160 åpen 1'!P12</f>
        <v>0.2722569444444445</v>
      </c>
    </row>
    <row r="12" ht="12.75">
      <c r="S12" s="72"/>
    </row>
    <row r="13" spans="1:20" ht="12" hidden="1">
      <c r="A13" s="51">
        <v>20</v>
      </c>
      <c r="B13" s="52" t="s">
        <v>21</v>
      </c>
      <c r="C13" s="53"/>
      <c r="D13" s="53"/>
      <c r="E13" s="54">
        <v>0.440277777777778</v>
      </c>
      <c r="F13" s="63">
        <v>0.47500000000000003</v>
      </c>
      <c r="G13" s="64">
        <f>F13-E13</f>
        <v>0.03472222222222204</v>
      </c>
      <c r="H13" s="64">
        <f>G13+'160 åpen 1'!P7</f>
        <v>0.2883912037037035</v>
      </c>
      <c r="I13" s="70">
        <v>0.6403935185185184</v>
      </c>
      <c r="J13" s="64">
        <f>I13-F13</f>
        <v>0.1653935185185184</v>
      </c>
      <c r="K13" s="30">
        <f>I13-E13+'160 åpen 1'!P7</f>
        <v>0.45378472222222194</v>
      </c>
      <c r="L13" s="65"/>
      <c r="M13" s="64">
        <f>L13-I13</f>
        <v>-0.6403935185185184</v>
      </c>
      <c r="N13" s="30">
        <f>L13-E13+'160 åpen 1'!P7</f>
        <v>-0.1866087962962965</v>
      </c>
      <c r="O13" s="70">
        <v>0.6997569444444444</v>
      </c>
      <c r="P13" s="64">
        <f>O13-L13</f>
        <v>0.6997569444444444</v>
      </c>
      <c r="Q13" s="58">
        <f>O13-E13+'160 åpen 1'!P7</f>
        <v>0.5131481481481479</v>
      </c>
      <c r="R13" s="72">
        <f>O13-E13</f>
        <v>0.25947916666666637</v>
      </c>
      <c r="S13" s="72">
        <f>'160 åpen 1'!P7</f>
        <v>0.2536689814814815</v>
      </c>
      <c r="T13" s="22" t="s">
        <v>81</v>
      </c>
    </row>
    <row r="14" spans="2:17" ht="12.75" customHeight="1">
      <c r="B14" s="67"/>
      <c r="C14" s="67"/>
      <c r="D14" s="67"/>
      <c r="E14" s="68"/>
      <c r="F14" s="66"/>
      <c r="G14" s="58"/>
      <c r="H14" s="58"/>
      <c r="I14" s="61"/>
      <c r="J14" s="58"/>
      <c r="K14" s="58"/>
      <c r="L14" s="61"/>
      <c r="M14" s="58"/>
      <c r="N14" s="58"/>
      <c r="O14" s="61"/>
      <c r="P14" s="58"/>
      <c r="Q14" s="58"/>
    </row>
    <row r="15" spans="2:17" ht="12">
      <c r="B15" s="67"/>
      <c r="C15" s="67"/>
      <c r="D15" s="67"/>
      <c r="E15" s="68"/>
      <c r="F15" s="66"/>
      <c r="G15" s="58"/>
      <c r="H15" s="58"/>
      <c r="I15" s="61"/>
      <c r="J15" s="58"/>
      <c r="K15" s="58"/>
      <c r="L15" s="61"/>
      <c r="M15" s="58"/>
      <c r="N15" s="58"/>
      <c r="O15" s="61"/>
      <c r="P15" s="58"/>
      <c r="Q15" s="58"/>
    </row>
    <row r="16" spans="2:17" ht="12">
      <c r="B16" s="67"/>
      <c r="C16" s="67"/>
      <c r="D16" s="67"/>
      <c r="E16" s="68"/>
      <c r="F16" s="66"/>
      <c r="G16" s="58"/>
      <c r="H16" s="58"/>
      <c r="I16" s="61"/>
      <c r="J16" s="58"/>
      <c r="K16" s="58"/>
      <c r="L16" s="61"/>
      <c r="M16" s="58"/>
      <c r="N16" s="58"/>
      <c r="O16" s="61"/>
      <c r="P16" s="58"/>
      <c r="Q16" s="58"/>
    </row>
    <row r="47" ht="12.75">
      <c r="E47" s="21"/>
    </row>
    <row r="53" ht="12.75">
      <c r="E53" s="23"/>
    </row>
    <row r="54" ht="12.75">
      <c r="E54" s="23"/>
    </row>
    <row r="55" ht="12.75">
      <c r="E55" s="23"/>
    </row>
    <row r="56" ht="12.75">
      <c r="E56" s="23"/>
    </row>
    <row r="57" ht="12.75">
      <c r="E57" s="23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O2" sqref="O2"/>
    </sheetView>
  </sheetViews>
  <sheetFormatPr defaultColWidth="11.421875" defaultRowHeight="12.75"/>
  <cols>
    <col min="1" max="1" width="6.140625" style="0" customWidth="1"/>
    <col min="2" max="2" width="17.28125" style="0" bestFit="1" customWidth="1"/>
    <col min="4" max="15" width="7.8515625" style="0" customWidth="1"/>
  </cols>
  <sheetData>
    <row r="1" spans="1:15" s="16" customFormat="1" ht="12.75">
      <c r="A1" s="28" t="s">
        <v>52</v>
      </c>
      <c r="B1" s="34" t="s">
        <v>44</v>
      </c>
      <c r="C1" s="34"/>
      <c r="D1" s="28" t="s">
        <v>53</v>
      </c>
      <c r="E1" s="28" t="s">
        <v>54</v>
      </c>
      <c r="F1" s="28" t="s">
        <v>55</v>
      </c>
      <c r="G1" s="28" t="s">
        <v>70</v>
      </c>
      <c r="H1" s="28" t="s">
        <v>56</v>
      </c>
      <c r="I1" s="28" t="s">
        <v>57</v>
      </c>
      <c r="J1" s="28" t="s">
        <v>58</v>
      </c>
      <c r="K1" s="28" t="s">
        <v>55</v>
      </c>
      <c r="L1" s="28" t="s">
        <v>69</v>
      </c>
      <c r="M1" s="28" t="s">
        <v>59</v>
      </c>
      <c r="N1" s="28" t="s">
        <v>55</v>
      </c>
      <c r="O1" s="28" t="s">
        <v>60</v>
      </c>
    </row>
    <row r="2" spans="1:15" s="2" customFormat="1" ht="12.75">
      <c r="A2" s="35">
        <v>4</v>
      </c>
      <c r="B2" s="32" t="s">
        <v>15</v>
      </c>
      <c r="C2" s="36"/>
      <c r="D2" s="30">
        <v>0.00555555555555556</v>
      </c>
      <c r="E2" s="30">
        <v>0.03229166666666667</v>
      </c>
      <c r="F2" s="30">
        <f aca="true" t="shared" si="0" ref="F2:F12">E2-D2</f>
        <v>0.02673611111111111</v>
      </c>
      <c r="G2" s="30">
        <v>0.19722222222222222</v>
      </c>
      <c r="H2" s="30">
        <f aca="true" t="shared" si="1" ref="H2:H12">G2-E2</f>
        <v>0.16493055555555555</v>
      </c>
      <c r="I2" s="30">
        <f aca="true" t="shared" si="2" ref="I2:I12">G2-D2</f>
        <v>0.19166666666666665</v>
      </c>
      <c r="J2" s="30">
        <v>0.23171296296296295</v>
      </c>
      <c r="K2" s="30">
        <f aca="true" t="shared" si="3" ref="K2:K12">J2-G2</f>
        <v>0.03449074074074074</v>
      </c>
      <c r="L2" s="30">
        <f aca="true" t="shared" si="4" ref="L2:L12">J2-D2</f>
        <v>0.2261574074074074</v>
      </c>
      <c r="M2" s="30">
        <v>0.25699074074074074</v>
      </c>
      <c r="N2" s="30">
        <f aca="true" t="shared" si="5" ref="N2:N12">M2-J2</f>
        <v>0.025277777777777788</v>
      </c>
      <c r="O2" s="30">
        <f aca="true" t="shared" si="6" ref="O2:O12">M2-D2</f>
        <v>0.2514351851851852</v>
      </c>
    </row>
    <row r="3" spans="1:16" s="2" customFormat="1" ht="11.25" customHeight="1">
      <c r="A3" s="35">
        <v>2</v>
      </c>
      <c r="B3" s="37" t="s">
        <v>28</v>
      </c>
      <c r="C3" s="37"/>
      <c r="D3" s="30">
        <v>0.002777777777777778</v>
      </c>
      <c r="E3" s="30">
        <v>0.02974537037037037</v>
      </c>
      <c r="F3" s="30">
        <f t="shared" si="0"/>
        <v>0.02696759259259259</v>
      </c>
      <c r="G3" s="30">
        <v>0.2076388888888889</v>
      </c>
      <c r="H3" s="30">
        <f t="shared" si="1"/>
        <v>0.17789351851851853</v>
      </c>
      <c r="I3" s="30">
        <f t="shared" si="2"/>
        <v>0.20486111111111113</v>
      </c>
      <c r="J3" s="30">
        <v>0.2440625</v>
      </c>
      <c r="K3" s="30">
        <f t="shared" si="3"/>
        <v>0.03642361111111109</v>
      </c>
      <c r="L3" s="30">
        <f t="shared" si="4"/>
        <v>0.24128472222222222</v>
      </c>
      <c r="M3" s="30">
        <v>0.2699652777777778</v>
      </c>
      <c r="N3" s="30">
        <f t="shared" si="5"/>
        <v>0.025902777777777802</v>
      </c>
      <c r="O3" s="30">
        <f t="shared" si="6"/>
        <v>0.2671875</v>
      </c>
      <c r="P3" s="2" t="s">
        <v>78</v>
      </c>
    </row>
    <row r="4" spans="1:15" s="2" customFormat="1" ht="11.25" customHeight="1">
      <c r="A4" s="35">
        <v>13</v>
      </c>
      <c r="B4" s="37" t="s">
        <v>77</v>
      </c>
      <c r="C4" s="37"/>
      <c r="D4" s="30">
        <v>0.0180555555555556</v>
      </c>
      <c r="E4" s="30">
        <v>0.04739583333333333</v>
      </c>
      <c r="F4" s="30">
        <f t="shared" si="0"/>
        <v>0.029340277777777733</v>
      </c>
      <c r="G4" s="30">
        <v>0.21504629629629632</v>
      </c>
      <c r="H4" s="30">
        <f t="shared" si="1"/>
        <v>0.167650462962963</v>
      </c>
      <c r="I4" s="30">
        <f t="shared" si="2"/>
        <v>0.19699074074074072</v>
      </c>
      <c r="J4" s="30">
        <v>0.2528125</v>
      </c>
      <c r="K4" s="30">
        <f t="shared" si="3"/>
        <v>0.03776620370370368</v>
      </c>
      <c r="L4" s="30">
        <f t="shared" si="4"/>
        <v>0.2347569444444444</v>
      </c>
      <c r="M4" s="30">
        <v>0.2796296296296296</v>
      </c>
      <c r="N4" s="30">
        <f t="shared" si="5"/>
        <v>0.02681712962962962</v>
      </c>
      <c r="O4" s="30">
        <f t="shared" si="6"/>
        <v>0.261574074074074</v>
      </c>
    </row>
    <row r="5" spans="1:15" s="2" customFormat="1" ht="12.75">
      <c r="A5" s="35">
        <v>6</v>
      </c>
      <c r="B5" s="32" t="s">
        <v>17</v>
      </c>
      <c r="C5" s="37"/>
      <c r="D5" s="30">
        <v>0.00833333333333333</v>
      </c>
      <c r="E5" s="30">
        <v>0.035590277777777776</v>
      </c>
      <c r="F5" s="30">
        <f t="shared" si="0"/>
        <v>0.027256944444444445</v>
      </c>
      <c r="G5" s="30">
        <v>0.21400462962962963</v>
      </c>
      <c r="H5" s="30">
        <f t="shared" si="1"/>
        <v>0.17841435185185184</v>
      </c>
      <c r="I5" s="30">
        <f t="shared" si="2"/>
        <v>0.2056712962962963</v>
      </c>
      <c r="J5" s="30">
        <v>0.25127314814814816</v>
      </c>
      <c r="K5" s="30">
        <f t="shared" si="3"/>
        <v>0.037268518518518534</v>
      </c>
      <c r="L5" s="30">
        <f t="shared" si="4"/>
        <v>0.24293981481481483</v>
      </c>
      <c r="M5" s="30">
        <v>0.2799189814814815</v>
      </c>
      <c r="N5" s="30">
        <f t="shared" si="5"/>
        <v>0.028645833333333315</v>
      </c>
      <c r="O5" s="30">
        <f t="shared" si="6"/>
        <v>0.2715856481481482</v>
      </c>
    </row>
    <row r="6" spans="1:15" s="2" customFormat="1" ht="12.75">
      <c r="A6" s="35">
        <v>9</v>
      </c>
      <c r="B6" s="37" t="s">
        <v>29</v>
      </c>
      <c r="C6" s="37"/>
      <c r="D6" s="30">
        <v>0.0125</v>
      </c>
      <c r="E6" s="30">
        <v>0.03935185185185185</v>
      </c>
      <c r="F6" s="30">
        <f t="shared" si="0"/>
        <v>0.026851851851851852</v>
      </c>
      <c r="G6" s="30">
        <v>0.2111111111111111</v>
      </c>
      <c r="H6" s="30">
        <f t="shared" si="1"/>
        <v>0.17175925925925925</v>
      </c>
      <c r="I6" s="30">
        <f t="shared" si="2"/>
        <v>0.1986111111111111</v>
      </c>
      <c r="J6" s="30">
        <v>0.26180555555555557</v>
      </c>
      <c r="K6" s="30">
        <f t="shared" si="3"/>
        <v>0.05069444444444446</v>
      </c>
      <c r="L6" s="30">
        <f t="shared" si="4"/>
        <v>0.24930555555555556</v>
      </c>
      <c r="M6" s="30">
        <v>0.2805902777777778</v>
      </c>
      <c r="N6" s="30">
        <f t="shared" si="5"/>
        <v>0.018784722222222217</v>
      </c>
      <c r="O6" s="30">
        <f t="shared" si="6"/>
        <v>0.2680902777777778</v>
      </c>
    </row>
    <row r="7" spans="1:15" s="2" customFormat="1" ht="12.75">
      <c r="A7" s="35">
        <v>3</v>
      </c>
      <c r="B7" s="37" t="s">
        <v>6</v>
      </c>
      <c r="C7" s="29"/>
      <c r="D7" s="30">
        <v>0.00416666666666667</v>
      </c>
      <c r="E7" s="30">
        <v>0.03190972222222222</v>
      </c>
      <c r="F7" s="30">
        <f t="shared" si="0"/>
        <v>0.027743055555555552</v>
      </c>
      <c r="G7" s="30">
        <v>0.22633101851851853</v>
      </c>
      <c r="H7" s="30">
        <f t="shared" si="1"/>
        <v>0.19442129629629631</v>
      </c>
      <c r="I7" s="30">
        <f t="shared" si="2"/>
        <v>0.22216435185185185</v>
      </c>
      <c r="J7" s="30">
        <v>0.2661574074074074</v>
      </c>
      <c r="K7" s="30">
        <f t="shared" si="3"/>
        <v>0.03982638888888887</v>
      </c>
      <c r="L7" s="30">
        <f t="shared" si="4"/>
        <v>0.26199074074074075</v>
      </c>
      <c r="M7" s="30">
        <v>0.2919212962962963</v>
      </c>
      <c r="N7" s="30">
        <f t="shared" si="5"/>
        <v>0.02576388888888892</v>
      </c>
      <c r="O7" s="30">
        <f t="shared" si="6"/>
        <v>0.28775462962962967</v>
      </c>
    </row>
    <row r="8" spans="1:15" s="2" customFormat="1" ht="12.75">
      <c r="A8" s="35">
        <v>8</v>
      </c>
      <c r="B8" s="37" t="s">
        <v>27</v>
      </c>
      <c r="C8" s="37"/>
      <c r="D8" s="30">
        <v>0.0111111111111111</v>
      </c>
      <c r="E8" s="30">
        <v>0.03923611111111111</v>
      </c>
      <c r="F8" s="30">
        <f t="shared" si="0"/>
        <v>0.02812500000000001</v>
      </c>
      <c r="G8" s="30">
        <v>0.22025462962962963</v>
      </c>
      <c r="H8" s="30">
        <f t="shared" si="1"/>
        <v>0.18101851851851852</v>
      </c>
      <c r="I8" s="30">
        <f t="shared" si="2"/>
        <v>0.20914351851851853</v>
      </c>
      <c r="J8" s="30">
        <v>0.25766203703703705</v>
      </c>
      <c r="K8" s="30">
        <f t="shared" si="3"/>
        <v>0.03740740740740742</v>
      </c>
      <c r="L8" s="30">
        <f t="shared" si="4"/>
        <v>0.24655092592592595</v>
      </c>
      <c r="M8" s="30">
        <v>0.2920949074074074</v>
      </c>
      <c r="N8" s="30">
        <f t="shared" si="5"/>
        <v>0.03443287037037035</v>
      </c>
      <c r="O8" s="30">
        <f t="shared" si="6"/>
        <v>0.28098379629629633</v>
      </c>
    </row>
    <row r="9" spans="1:15" s="2" customFormat="1" ht="12.75">
      <c r="A9" s="35">
        <v>5</v>
      </c>
      <c r="B9" s="26" t="s">
        <v>8</v>
      </c>
      <c r="C9" s="26"/>
      <c r="D9" s="30">
        <v>0.00694444444444445</v>
      </c>
      <c r="E9" s="30">
        <v>0.03533564814814815</v>
      </c>
      <c r="F9" s="30">
        <f t="shared" si="0"/>
        <v>0.0283912037037037</v>
      </c>
      <c r="G9" s="30">
        <v>0.22835648148148147</v>
      </c>
      <c r="H9" s="30">
        <f t="shared" si="1"/>
        <v>0.1930208333333333</v>
      </c>
      <c r="I9" s="30">
        <f t="shared" si="2"/>
        <v>0.22141203703703702</v>
      </c>
      <c r="J9" s="30">
        <v>0.2694212962962963</v>
      </c>
      <c r="K9" s="30">
        <f t="shared" si="3"/>
        <v>0.04106481481481483</v>
      </c>
      <c r="L9" s="30">
        <f t="shared" si="4"/>
        <v>0.2624768518518518</v>
      </c>
      <c r="M9" s="30">
        <v>0.2981712962962963</v>
      </c>
      <c r="N9" s="30">
        <f t="shared" si="5"/>
        <v>0.028749999999999998</v>
      </c>
      <c r="O9" s="30">
        <f t="shared" si="6"/>
        <v>0.2912268518518518</v>
      </c>
    </row>
    <row r="10" spans="1:15" s="2" customFormat="1" ht="12.75">
      <c r="A10" s="35">
        <v>11</v>
      </c>
      <c r="B10" s="37" t="s">
        <v>46</v>
      </c>
      <c r="C10" s="37"/>
      <c r="D10" s="30">
        <v>0.0152777777777778</v>
      </c>
      <c r="E10" s="30">
        <v>0.04120370370370371</v>
      </c>
      <c r="F10" s="30">
        <f t="shared" si="0"/>
        <v>0.025925925925925908</v>
      </c>
      <c r="G10" s="30">
        <v>0.23564814814814816</v>
      </c>
      <c r="H10" s="30">
        <f t="shared" si="1"/>
        <v>0.19444444444444445</v>
      </c>
      <c r="I10" s="30">
        <f t="shared" si="2"/>
        <v>0.22037037037037036</v>
      </c>
      <c r="J10" s="30">
        <v>0.27664351851851854</v>
      </c>
      <c r="K10" s="30">
        <f t="shared" si="3"/>
        <v>0.040995370370370376</v>
      </c>
      <c r="L10" s="30">
        <f t="shared" si="4"/>
        <v>0.26136574074074076</v>
      </c>
      <c r="M10" s="30">
        <v>0.31078703703703703</v>
      </c>
      <c r="N10" s="30">
        <f t="shared" si="5"/>
        <v>0.03414351851851849</v>
      </c>
      <c r="O10" s="30">
        <f t="shared" si="6"/>
        <v>0.29550925925925925</v>
      </c>
    </row>
    <row r="11" spans="1:15" s="2" customFormat="1" ht="12.75">
      <c r="A11" s="35">
        <v>7</v>
      </c>
      <c r="B11" s="32" t="s">
        <v>19</v>
      </c>
      <c r="C11" s="37"/>
      <c r="D11" s="30">
        <v>0.00972222222222222</v>
      </c>
      <c r="E11" s="30">
        <v>0.04108796296296296</v>
      </c>
      <c r="F11" s="30">
        <f t="shared" si="0"/>
        <v>0.031365740740740736</v>
      </c>
      <c r="G11" s="30">
        <v>0.24502314814814816</v>
      </c>
      <c r="H11" s="30">
        <f t="shared" si="1"/>
        <v>0.2039351851851852</v>
      </c>
      <c r="I11" s="30">
        <f t="shared" si="2"/>
        <v>0.23530092592592594</v>
      </c>
      <c r="J11" s="30">
        <v>0.2910185185185185</v>
      </c>
      <c r="K11" s="30">
        <f t="shared" si="3"/>
        <v>0.04599537037037035</v>
      </c>
      <c r="L11" s="30">
        <f t="shared" si="4"/>
        <v>0.28129629629629627</v>
      </c>
      <c r="M11" s="30">
        <v>0.33068287037037036</v>
      </c>
      <c r="N11" s="30">
        <f t="shared" si="5"/>
        <v>0.03966435185185185</v>
      </c>
      <c r="O11" s="30">
        <f t="shared" si="6"/>
        <v>0.3209606481481481</v>
      </c>
    </row>
    <row r="12" spans="1:15" s="2" customFormat="1" ht="12.75">
      <c r="A12" s="35">
        <v>10</v>
      </c>
      <c r="B12" s="37" t="s">
        <v>35</v>
      </c>
      <c r="C12" s="37"/>
      <c r="D12" s="30">
        <v>0.0138888888888889</v>
      </c>
      <c r="E12" s="30">
        <v>0.04777777777777778</v>
      </c>
      <c r="F12" s="30">
        <f t="shared" si="0"/>
        <v>0.03388888888888888</v>
      </c>
      <c r="G12" s="30">
        <v>0.2503472222222222</v>
      </c>
      <c r="H12" s="30">
        <f t="shared" si="1"/>
        <v>0.20256944444444444</v>
      </c>
      <c r="I12" s="30">
        <f t="shared" si="2"/>
        <v>0.23645833333333333</v>
      </c>
      <c r="J12" s="30">
        <v>0.2965277777777778</v>
      </c>
      <c r="K12" s="30">
        <f t="shared" si="3"/>
        <v>0.04618055555555556</v>
      </c>
      <c r="L12" s="30">
        <f t="shared" si="4"/>
        <v>0.2826388888888889</v>
      </c>
      <c r="M12" s="30">
        <v>0.3311689814814815</v>
      </c>
      <c r="N12" s="30">
        <f t="shared" si="5"/>
        <v>0.034641203703703716</v>
      </c>
      <c r="O12" s="30">
        <f t="shared" si="6"/>
        <v>0.3172800925925926</v>
      </c>
    </row>
    <row r="13" spans="5:15" ht="12.75"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5:15" ht="12.75"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5:15" ht="12.75"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5:15" ht="12.75"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zoomScale="115" zoomScaleNormal="115" zoomScalePageLayoutView="0" workbookViewId="0" topLeftCell="A1">
      <selection activeCell="R19" sqref="R19"/>
    </sheetView>
  </sheetViews>
  <sheetFormatPr defaultColWidth="11.421875" defaultRowHeight="12.75"/>
  <cols>
    <col min="1" max="1" width="5.57421875" style="0" customWidth="1"/>
    <col min="2" max="2" width="23.28125" style="0" customWidth="1"/>
    <col min="3" max="3" width="6.00390625" style="0" hidden="1" customWidth="1"/>
    <col min="4" max="4" width="7.57421875" style="0" hidden="1" customWidth="1"/>
    <col min="9" max="9" width="11.421875" style="42" customWidth="1"/>
    <col min="12" max="12" width="11.140625" style="0" hidden="1" customWidth="1"/>
    <col min="13" max="14" width="0" style="0" hidden="1" customWidth="1"/>
    <col min="16" max="16" width="0" style="0" hidden="1" customWidth="1"/>
  </cols>
  <sheetData>
    <row r="1" spans="2:19" ht="12.75">
      <c r="B1" s="16" t="s">
        <v>44</v>
      </c>
      <c r="C1" s="19"/>
      <c r="D1" s="19"/>
      <c r="E1" s="17" t="s">
        <v>61</v>
      </c>
      <c r="F1" s="17" t="s">
        <v>62</v>
      </c>
      <c r="G1" s="17" t="s">
        <v>55</v>
      </c>
      <c r="H1" s="17" t="s">
        <v>63</v>
      </c>
      <c r="I1" s="17" t="s">
        <v>65</v>
      </c>
      <c r="J1" s="17" t="s">
        <v>56</v>
      </c>
      <c r="K1" s="17" t="s">
        <v>64</v>
      </c>
      <c r="L1" s="17" t="s">
        <v>66</v>
      </c>
      <c r="M1" s="17" t="s">
        <v>55</v>
      </c>
      <c r="N1" s="17" t="s">
        <v>67</v>
      </c>
      <c r="O1" s="17" t="s">
        <v>59</v>
      </c>
      <c r="P1" s="17" t="s">
        <v>55</v>
      </c>
      <c r="Q1" s="17" t="s">
        <v>68</v>
      </c>
      <c r="R1" s="17" t="s">
        <v>88</v>
      </c>
      <c r="S1" s="17" t="s">
        <v>89</v>
      </c>
    </row>
    <row r="2" spans="1:19" ht="12.75">
      <c r="A2" s="45">
        <v>4</v>
      </c>
      <c r="B2" s="46" t="s">
        <v>15</v>
      </c>
      <c r="E2" s="38">
        <v>0.4166666666666667</v>
      </c>
      <c r="F2" s="50">
        <v>0.44829861111111113</v>
      </c>
      <c r="G2" s="18">
        <f>F2-E2</f>
        <v>0.03163194444444445</v>
      </c>
      <c r="H2" s="18">
        <f>G2+'160 begrenset 1'!O2</f>
        <v>0.28306712962962965</v>
      </c>
      <c r="I2" s="18">
        <v>0.6097222222222222</v>
      </c>
      <c r="J2" s="18">
        <f>I2-F2</f>
        <v>0.16142361111111103</v>
      </c>
      <c r="K2" s="18">
        <f>I2-E2+'160 begrenset 1'!O2</f>
        <v>0.4444907407407407</v>
      </c>
      <c r="L2" s="18"/>
      <c r="M2" s="18">
        <f>L2-I2</f>
        <v>-0.6097222222222222</v>
      </c>
      <c r="N2" s="18">
        <f>L2-E2+'160 begrenset 1'!O2</f>
        <v>-0.16523148148148148</v>
      </c>
      <c r="O2" s="50">
        <v>0.6687731481481481</v>
      </c>
      <c r="P2" s="18">
        <f>O2-L2</f>
        <v>0.6687731481481481</v>
      </c>
      <c r="Q2" s="18">
        <f>O2-E2+'160 begrenset 1'!O2</f>
        <v>0.5035416666666667</v>
      </c>
      <c r="R2" s="43">
        <f>O2-E2</f>
        <v>0.25210648148148146</v>
      </c>
      <c r="S2" s="43">
        <f>'160 begrenset 1'!O2</f>
        <v>0.2514351851851852</v>
      </c>
    </row>
    <row r="3" spans="1:19" ht="12.75">
      <c r="A3" s="45">
        <v>2</v>
      </c>
      <c r="B3" s="8" t="s">
        <v>28</v>
      </c>
      <c r="E3" s="39">
        <v>0.41805555555555557</v>
      </c>
      <c r="F3" s="49">
        <v>0.45005787037037037</v>
      </c>
      <c r="G3" s="18">
        <f aca="true" t="shared" si="0" ref="G3:G12">F3-E3</f>
        <v>0.0320023148148148</v>
      </c>
      <c r="H3" s="18">
        <f>G3+'160 begrenset 1'!O3</f>
        <v>0.2991898148148148</v>
      </c>
      <c r="I3" s="44">
        <v>0.623263888888889</v>
      </c>
      <c r="J3" s="18">
        <f aca="true" t="shared" si="1" ref="J3:J12">I3-F3</f>
        <v>0.17320601851851858</v>
      </c>
      <c r="K3" s="18">
        <f>I3-E3+'160 begrenset 1'!O3</f>
        <v>0.4723958333333334</v>
      </c>
      <c r="M3" s="18">
        <f aca="true" t="shared" si="2" ref="M3:M12">L3-I3</f>
        <v>-0.623263888888889</v>
      </c>
      <c r="N3" s="18">
        <f>L3-E3+'160 begrenset 1'!O3</f>
        <v>-0.15086805555555555</v>
      </c>
      <c r="O3" s="43">
        <v>0.6867476851851851</v>
      </c>
      <c r="P3" s="18">
        <f aca="true" t="shared" si="3" ref="P3:P12">O3-L3</f>
        <v>0.6867476851851851</v>
      </c>
      <c r="Q3" s="18">
        <f>O3-E3+'160 begrenset 1'!O3</f>
        <v>0.5358796296296295</v>
      </c>
      <c r="R3" s="43">
        <f aca="true" t="shared" si="4" ref="R3:R12">O3-E3</f>
        <v>0.2686921296296296</v>
      </c>
      <c r="S3" s="43">
        <f>'160 begrenset 1'!O3</f>
        <v>0.2671875</v>
      </c>
    </row>
    <row r="4" spans="1:19" ht="12.75">
      <c r="A4" s="45">
        <v>13</v>
      </c>
      <c r="B4" s="8" t="s">
        <v>77</v>
      </c>
      <c r="E4" s="38">
        <v>0.419444444444444</v>
      </c>
      <c r="F4" s="43">
        <v>0.4525925925925926</v>
      </c>
      <c r="G4" s="18">
        <f t="shared" si="0"/>
        <v>0.03314814814814859</v>
      </c>
      <c r="H4" s="18">
        <f>G4+'160 begrenset 1'!O4</f>
        <v>0.2947222222222226</v>
      </c>
      <c r="I4" s="44">
        <v>0.6170138888888889</v>
      </c>
      <c r="J4" s="18">
        <f t="shared" si="1"/>
        <v>0.16442129629629626</v>
      </c>
      <c r="K4" s="18">
        <f>I4-E4+'160 begrenset 1'!O4</f>
        <v>0.45914351851851887</v>
      </c>
      <c r="M4" s="18">
        <f t="shared" si="2"/>
        <v>-0.6170138888888889</v>
      </c>
      <c r="N4" s="18">
        <f>L4-E4+'160 begrenset 1'!O4</f>
        <v>-0.15787037037037</v>
      </c>
      <c r="O4" s="43">
        <v>0.6763425925925927</v>
      </c>
      <c r="P4" s="18">
        <f t="shared" si="3"/>
        <v>0.6763425925925927</v>
      </c>
      <c r="Q4" s="18">
        <f>O4-E4+'160 begrenset 1'!O4</f>
        <v>0.5184722222222227</v>
      </c>
      <c r="R4" s="43">
        <f t="shared" si="4"/>
        <v>0.25689814814814865</v>
      </c>
      <c r="S4" s="43">
        <f>'160 begrenset 1'!O4</f>
        <v>0.261574074074074</v>
      </c>
    </row>
    <row r="5" spans="1:19" ht="12.75">
      <c r="A5" s="45">
        <v>6</v>
      </c>
      <c r="B5" s="46" t="s">
        <v>17</v>
      </c>
      <c r="E5" s="39">
        <v>0.420833333333333</v>
      </c>
      <c r="F5" s="43">
        <v>0.45659722222222227</v>
      </c>
      <c r="G5" s="18">
        <f t="shared" si="0"/>
        <v>0.03576388888888926</v>
      </c>
      <c r="H5" s="18">
        <f>G5+'160 begrenset 1'!O5</f>
        <v>0.30734953703703743</v>
      </c>
      <c r="I5" s="44">
        <v>0.6425925925925926</v>
      </c>
      <c r="J5" s="18">
        <f t="shared" si="1"/>
        <v>0.18599537037037034</v>
      </c>
      <c r="K5" s="18">
        <f>I5-E5+'160 begrenset 1'!O5</f>
        <v>0.4933449074074078</v>
      </c>
      <c r="M5" s="18">
        <f t="shared" si="2"/>
        <v>-0.6425925925925926</v>
      </c>
      <c r="N5" s="18">
        <f>L5-E5+'160 begrenset 1'!O5</f>
        <v>-0.14924768518518483</v>
      </c>
      <c r="O5" s="43">
        <v>0.7140856481481482</v>
      </c>
      <c r="P5" s="18">
        <f t="shared" si="3"/>
        <v>0.7140856481481482</v>
      </c>
      <c r="Q5" s="18">
        <f>O5-E5+'160 begrenset 1'!O5</f>
        <v>0.5648379629629634</v>
      </c>
      <c r="R5" s="43">
        <f t="shared" si="4"/>
        <v>0.29325231481481523</v>
      </c>
      <c r="S5" s="43">
        <f>'160 begrenset 1'!O5</f>
        <v>0.2715856481481482</v>
      </c>
    </row>
    <row r="6" spans="1:19" ht="12.75">
      <c r="A6" s="45">
        <v>9</v>
      </c>
      <c r="B6" s="8" t="s">
        <v>29</v>
      </c>
      <c r="E6" s="38">
        <v>0.422222222222222</v>
      </c>
      <c r="F6" s="43">
        <v>0.45787037037037037</v>
      </c>
      <c r="G6" s="18">
        <f t="shared" si="0"/>
        <v>0.03564814814814837</v>
      </c>
      <c r="H6" s="18">
        <f>G6+'160 begrenset 1'!O6</f>
        <v>0.30373842592592615</v>
      </c>
      <c r="I6" s="44">
        <v>0.6332175925925926</v>
      </c>
      <c r="J6" s="18">
        <f t="shared" si="1"/>
        <v>0.1753472222222222</v>
      </c>
      <c r="K6" s="18">
        <f>I6-E6+'160 begrenset 1'!O6</f>
        <v>0.47908564814814836</v>
      </c>
      <c r="M6" s="18">
        <f t="shared" si="2"/>
        <v>-0.6332175925925926</v>
      </c>
      <c r="N6" s="18">
        <f>L6-E6+'160 begrenset 1'!O6</f>
        <v>-0.15413194444444422</v>
      </c>
      <c r="O6" s="43">
        <v>0.7013888888888888</v>
      </c>
      <c r="P6" s="18">
        <f t="shared" si="3"/>
        <v>0.7013888888888888</v>
      </c>
      <c r="Q6" s="18">
        <f>O6-E6+'160 begrenset 1'!O6</f>
        <v>0.5472569444444446</v>
      </c>
      <c r="R6" s="43">
        <f t="shared" si="4"/>
        <v>0.27916666666666684</v>
      </c>
      <c r="S6" s="43">
        <f>'160 begrenset 1'!O6</f>
        <v>0.2680902777777778</v>
      </c>
    </row>
    <row r="7" spans="1:19" ht="12.75">
      <c r="A7" s="45">
        <v>3</v>
      </c>
      <c r="B7" s="8" t="s">
        <v>6</v>
      </c>
      <c r="E7" s="39">
        <v>0.423611111111111</v>
      </c>
      <c r="F7" s="43">
        <v>0.4629050925925926</v>
      </c>
      <c r="G7" s="18">
        <f t="shared" si="0"/>
        <v>0.03929398148148161</v>
      </c>
      <c r="H7" s="18">
        <f>G7+'160 begrenset 1'!O7</f>
        <v>0.3270486111111113</v>
      </c>
      <c r="I7" s="44">
        <v>0.6630208333333333</v>
      </c>
      <c r="J7" s="18">
        <f t="shared" si="1"/>
        <v>0.20011574074074068</v>
      </c>
      <c r="K7" s="18">
        <f>I7-E7+'160 begrenset 1'!O7</f>
        <v>0.527164351851852</v>
      </c>
      <c r="M7" s="18">
        <f t="shared" si="2"/>
        <v>-0.6630208333333333</v>
      </c>
      <c r="N7" s="18">
        <f>L7-E7+'160 begrenset 1'!O7</f>
        <v>-0.13585648148148133</v>
      </c>
      <c r="O7" s="43">
        <v>0.7330902777777778</v>
      </c>
      <c r="P7" s="18">
        <f t="shared" si="3"/>
        <v>0.7330902777777778</v>
      </c>
      <c r="Q7" s="18">
        <f>O7-E7+'160 begrenset 1'!O7</f>
        <v>0.5972337962962965</v>
      </c>
      <c r="R7" s="43">
        <f t="shared" si="4"/>
        <v>0.3094791666666668</v>
      </c>
      <c r="S7" s="43">
        <f>'160 begrenset 1'!O7</f>
        <v>0.28775462962962967</v>
      </c>
    </row>
    <row r="8" spans="1:19" ht="12.75">
      <c r="A8" s="45">
        <v>8</v>
      </c>
      <c r="B8" s="8" t="s">
        <v>27</v>
      </c>
      <c r="E8" s="38">
        <v>0.425</v>
      </c>
      <c r="F8" s="43">
        <v>0.4596875</v>
      </c>
      <c r="G8" s="18">
        <f t="shared" si="0"/>
        <v>0.03468750000000004</v>
      </c>
      <c r="H8" s="18">
        <f>G8+'160 begrenset 1'!O8</f>
        <v>0.31567129629629637</v>
      </c>
      <c r="I8" s="44">
        <v>0.624537037037037</v>
      </c>
      <c r="J8" s="18">
        <f t="shared" si="1"/>
        <v>0.16484953703703698</v>
      </c>
      <c r="K8" s="18">
        <f>I8-E8+'160 begrenset 1'!O8</f>
        <v>0.48052083333333334</v>
      </c>
      <c r="M8" s="18">
        <f t="shared" si="2"/>
        <v>-0.624537037037037</v>
      </c>
      <c r="N8" s="18">
        <f>L8-E8+'160 begrenset 1'!O8</f>
        <v>-0.14401620370370366</v>
      </c>
      <c r="O8" s="43">
        <v>0.6859375</v>
      </c>
      <c r="P8" s="18">
        <f t="shared" si="3"/>
        <v>0.6859375</v>
      </c>
      <c r="Q8" s="18">
        <f>O8-E8+'160 begrenset 1'!O8</f>
        <v>0.5419212962962963</v>
      </c>
      <c r="R8" s="43">
        <f t="shared" si="4"/>
        <v>0.2609375</v>
      </c>
      <c r="S8" s="43">
        <f>'160 begrenset 1'!O8</f>
        <v>0.28098379629629633</v>
      </c>
    </row>
    <row r="9" spans="1:19" ht="12.75">
      <c r="A9" s="45">
        <v>5</v>
      </c>
      <c r="B9" s="47" t="s">
        <v>8</v>
      </c>
      <c r="E9" s="39">
        <v>0.426388888888889</v>
      </c>
      <c r="F9" s="43">
        <v>0.46774305555555556</v>
      </c>
      <c r="G9" s="18">
        <f t="shared" si="0"/>
        <v>0.04135416666666658</v>
      </c>
      <c r="H9" s="18">
        <f>G9+'160 begrenset 1'!O9</f>
        <v>0.3325810185185184</v>
      </c>
      <c r="I9" s="44">
        <v>0.6807291666666666</v>
      </c>
      <c r="J9" s="18">
        <f t="shared" si="1"/>
        <v>0.21298611111111104</v>
      </c>
      <c r="K9" s="18">
        <f>I9-E9+'160 begrenset 1'!O9</f>
        <v>0.5455671296296294</v>
      </c>
      <c r="M9" s="18">
        <f t="shared" si="2"/>
        <v>-0.6807291666666666</v>
      </c>
      <c r="N9" s="18">
        <f>L9-E9+'160 begrenset 1'!O9</f>
        <v>-0.13516203703703716</v>
      </c>
      <c r="O9" s="43">
        <v>0.7628125</v>
      </c>
      <c r="P9" s="18">
        <f t="shared" si="3"/>
        <v>0.7628125</v>
      </c>
      <c r="Q9" s="18">
        <f>O9-E9+'160 begrenset 1'!O9</f>
        <v>0.6276504629629629</v>
      </c>
      <c r="R9" s="43">
        <f t="shared" si="4"/>
        <v>0.336423611111111</v>
      </c>
      <c r="S9" s="43">
        <f>'160 begrenset 1'!O9</f>
        <v>0.2912268518518518</v>
      </c>
    </row>
    <row r="10" spans="1:19" ht="12.75">
      <c r="A10" s="45">
        <v>11</v>
      </c>
      <c r="B10" s="8" t="s">
        <v>46</v>
      </c>
      <c r="E10" s="38">
        <v>0.427777777777778</v>
      </c>
      <c r="F10" s="43">
        <v>0.4668981481481482</v>
      </c>
      <c r="G10" s="18">
        <f t="shared" si="0"/>
        <v>0.039120370370370194</v>
      </c>
      <c r="H10" s="18">
        <f>G10+'160 begrenset 1'!O10</f>
        <v>0.33462962962962944</v>
      </c>
      <c r="I10" s="44">
        <v>0.680787037037037</v>
      </c>
      <c r="J10" s="18">
        <f t="shared" si="1"/>
        <v>0.21388888888888885</v>
      </c>
      <c r="K10" s="18">
        <f>I10-E10+'160 begrenset 1'!O10</f>
        <v>0.5485185185185183</v>
      </c>
      <c r="M10" s="18">
        <f t="shared" si="2"/>
        <v>-0.680787037037037</v>
      </c>
      <c r="N10" s="18">
        <f>L10-E10+'160 begrenset 1'!O10</f>
        <v>-0.13226851851851873</v>
      </c>
      <c r="O10" s="43">
        <v>0.7632986111111112</v>
      </c>
      <c r="P10" s="18">
        <f t="shared" si="3"/>
        <v>0.7632986111111112</v>
      </c>
      <c r="Q10" s="18">
        <f>O10-E10+'160 begrenset 1'!O10</f>
        <v>0.6310300925925925</v>
      </c>
      <c r="R10" s="43">
        <f t="shared" si="4"/>
        <v>0.3355208333333332</v>
      </c>
      <c r="S10" s="43">
        <f>'160 begrenset 1'!O10</f>
        <v>0.29550925925925925</v>
      </c>
    </row>
    <row r="11" spans="1:19" ht="12.75">
      <c r="A11" s="45">
        <v>7</v>
      </c>
      <c r="B11" s="46" t="s">
        <v>19</v>
      </c>
      <c r="E11" s="39">
        <v>0.429166666666667</v>
      </c>
      <c r="F11" s="43">
        <v>0.4707175925925926</v>
      </c>
      <c r="G11" s="18">
        <f t="shared" si="0"/>
        <v>0.04155092592592563</v>
      </c>
      <c r="H11" s="18">
        <f>G11+'160 begrenset 1'!O11</f>
        <v>0.36251157407407375</v>
      </c>
      <c r="I11" s="44">
        <v>0.6766203703703703</v>
      </c>
      <c r="J11" s="18">
        <f t="shared" si="1"/>
        <v>0.20590277777777766</v>
      </c>
      <c r="K11" s="18">
        <f>I11-E11+'160 begrenset 1'!O11</f>
        <v>0.5684143518518514</v>
      </c>
      <c r="M11" s="18">
        <f t="shared" si="2"/>
        <v>-0.6766203703703703</v>
      </c>
      <c r="N11" s="18">
        <f>L11-E11+'160 begrenset 1'!O11</f>
        <v>-0.10820601851851885</v>
      </c>
      <c r="O11" s="43">
        <v>0.7550347222222222</v>
      </c>
      <c r="P11" s="18">
        <f t="shared" si="3"/>
        <v>0.7550347222222222</v>
      </c>
      <c r="Q11" s="18">
        <f>O11-E11+'160 begrenset 1'!O11</f>
        <v>0.6468287037037034</v>
      </c>
      <c r="R11" s="43">
        <f t="shared" si="4"/>
        <v>0.32586805555555526</v>
      </c>
      <c r="S11" s="43">
        <f>'160 begrenset 1'!O11</f>
        <v>0.3209606481481481</v>
      </c>
    </row>
    <row r="12" spans="1:19" ht="12.75">
      <c r="A12" s="45">
        <v>10</v>
      </c>
      <c r="B12" s="8" t="s">
        <v>35</v>
      </c>
      <c r="E12" s="38">
        <v>0.430555555555555</v>
      </c>
      <c r="F12" s="43">
        <v>0.47042824074074074</v>
      </c>
      <c r="G12" s="18">
        <f t="shared" si="0"/>
        <v>0.03987268518518572</v>
      </c>
      <c r="H12" s="18">
        <f>G12+'160 begrenset 1'!O12</f>
        <v>0.3571527777777783</v>
      </c>
      <c r="I12" s="44">
        <v>0.6666666666666666</v>
      </c>
      <c r="J12" s="18">
        <f t="shared" si="1"/>
        <v>0.19623842592592589</v>
      </c>
      <c r="K12" s="18">
        <f>I12-E12+'160 begrenset 1'!O12</f>
        <v>0.5533912037037042</v>
      </c>
      <c r="M12" s="18">
        <f t="shared" si="2"/>
        <v>-0.6666666666666666</v>
      </c>
      <c r="N12" s="18">
        <f>L12-E12+'160 begrenset 1'!O12</f>
        <v>-0.11327546296296243</v>
      </c>
      <c r="O12" s="43">
        <v>0.741574074074074</v>
      </c>
      <c r="P12" s="18">
        <f t="shared" si="3"/>
        <v>0.741574074074074</v>
      </c>
      <c r="Q12" s="18">
        <f>O12-E12+'160 begrenset 1'!O12</f>
        <v>0.6282986111111116</v>
      </c>
      <c r="R12" s="43">
        <f t="shared" si="4"/>
        <v>0.311018518518519</v>
      </c>
      <c r="S12" s="43">
        <f>'160 begrenset 1'!O12</f>
        <v>0.3172800925925926</v>
      </c>
    </row>
    <row r="13" spans="2:17" ht="12.75">
      <c r="B13" s="8"/>
      <c r="E13" s="14"/>
      <c r="G13" s="18"/>
      <c r="H13" s="18"/>
      <c r="J13" s="18"/>
      <c r="K13" s="18"/>
      <c r="M13" s="18"/>
      <c r="N13" s="18"/>
      <c r="P13" s="18"/>
      <c r="Q13" s="18"/>
    </row>
    <row r="14" spans="2:17" ht="12.75">
      <c r="B14" s="8"/>
      <c r="E14" s="14"/>
      <c r="G14" s="18"/>
      <c r="H14" s="18"/>
      <c r="J14" s="18"/>
      <c r="K14" s="18"/>
      <c r="M14" s="18"/>
      <c r="N14" s="18"/>
      <c r="P14" s="18"/>
      <c r="Q14" s="18"/>
    </row>
    <row r="15" spans="2:17" ht="12.75">
      <c r="B15" s="8"/>
      <c r="E15" s="14"/>
      <c r="G15" s="18"/>
      <c r="H15" s="18"/>
      <c r="J15" s="18"/>
      <c r="K15" s="18"/>
      <c r="M15" s="18"/>
      <c r="N15" s="18"/>
      <c r="P15" s="18"/>
      <c r="Q15" s="18"/>
    </row>
    <row r="20" ht="12.75">
      <c r="F20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39" sqref="H39"/>
    </sheetView>
  </sheetViews>
  <sheetFormatPr defaultColWidth="11.421875" defaultRowHeight="12.75"/>
  <cols>
    <col min="1" max="1" width="6.57421875" style="0" customWidth="1"/>
    <col min="2" max="2" width="21.421875" style="0" customWidth="1"/>
    <col min="3" max="4" width="11.421875" style="0" hidden="1" customWidth="1"/>
    <col min="11" max="13" width="0" style="0" hidden="1" customWidth="1"/>
    <col min="15" max="15" width="0" style="0" hidden="1" customWidth="1"/>
  </cols>
  <sheetData>
    <row r="1" spans="2:16" s="2" customFormat="1" ht="12.75">
      <c r="B1" s="5" t="s">
        <v>49</v>
      </c>
      <c r="C1" s="5"/>
      <c r="D1" s="12"/>
      <c r="E1" s="17" t="s">
        <v>71</v>
      </c>
      <c r="F1" s="17" t="s">
        <v>54</v>
      </c>
      <c r="G1" s="17" t="s">
        <v>55</v>
      </c>
      <c r="H1" s="17" t="s">
        <v>70</v>
      </c>
      <c r="I1" s="17" t="s">
        <v>56</v>
      </c>
      <c r="J1" s="17" t="s">
        <v>57</v>
      </c>
      <c r="K1" s="17" t="s">
        <v>58</v>
      </c>
      <c r="L1" s="17" t="s">
        <v>55</v>
      </c>
      <c r="M1" s="17" t="s">
        <v>69</v>
      </c>
      <c r="N1" s="17" t="s">
        <v>59</v>
      </c>
      <c r="O1" s="17" t="s">
        <v>55</v>
      </c>
      <c r="P1" s="17" t="s">
        <v>60</v>
      </c>
    </row>
    <row r="2" spans="1:16" s="2" customFormat="1" ht="12.75">
      <c r="A2" s="13">
        <v>42</v>
      </c>
      <c r="B2" s="3" t="s">
        <v>37</v>
      </c>
      <c r="C2" s="7"/>
      <c r="D2" s="13"/>
      <c r="E2" s="15">
        <v>0.475</v>
      </c>
      <c r="F2" s="14">
        <v>0.49979166666666663</v>
      </c>
      <c r="G2" s="14">
        <f aca="true" t="shared" si="0" ref="G2:G7">F2-E2</f>
        <v>0.024791666666666656</v>
      </c>
      <c r="H2" s="14">
        <v>0.6414351851851852</v>
      </c>
      <c r="I2" s="14">
        <f aca="true" t="shared" si="1" ref="I2:I7">H2-F2</f>
        <v>0.14164351851851853</v>
      </c>
      <c r="J2" s="14">
        <f aca="true" t="shared" si="2" ref="J2:J7">H2-E2</f>
        <v>0.16643518518518519</v>
      </c>
      <c r="K2" s="14"/>
      <c r="L2" s="14">
        <f aca="true" t="shared" si="3" ref="L2:L7">K2-H2</f>
        <v>-0.6414351851851852</v>
      </c>
      <c r="M2" s="14">
        <f aca="true" t="shared" si="4" ref="M2:M7">K2-E2</f>
        <v>-0.475</v>
      </c>
      <c r="N2" s="14">
        <v>0.6983217592592593</v>
      </c>
      <c r="O2" s="14">
        <f aca="true" t="shared" si="5" ref="O2:O7">N2-K2</f>
        <v>0.6983217592592593</v>
      </c>
      <c r="P2" s="14">
        <f aca="true" t="shared" si="6" ref="P2:P7">N2-E2</f>
        <v>0.22332175925925934</v>
      </c>
    </row>
    <row r="3" spans="1:16" s="2" customFormat="1" ht="12.75">
      <c r="A3" s="13">
        <v>39</v>
      </c>
      <c r="B3" s="1" t="s">
        <v>10</v>
      </c>
      <c r="D3" s="13"/>
      <c r="E3" s="15">
        <v>0.470833333333333</v>
      </c>
      <c r="F3" s="14">
        <v>0.4974189814814815</v>
      </c>
      <c r="G3" s="14">
        <f t="shared" si="0"/>
        <v>0.02658564814814851</v>
      </c>
      <c r="H3" s="14">
        <v>0.6291666666666667</v>
      </c>
      <c r="I3" s="14">
        <f t="shared" si="1"/>
        <v>0.13174768518518515</v>
      </c>
      <c r="J3" s="14">
        <f t="shared" si="2"/>
        <v>0.15833333333333366</v>
      </c>
      <c r="K3" s="14"/>
      <c r="L3" s="14">
        <f t="shared" si="3"/>
        <v>-0.6291666666666667</v>
      </c>
      <c r="M3" s="14">
        <f t="shared" si="4"/>
        <v>-0.470833333333333</v>
      </c>
      <c r="N3" s="14">
        <v>0.6846527777777777</v>
      </c>
      <c r="O3" s="14">
        <f t="shared" si="5"/>
        <v>0.6846527777777777</v>
      </c>
      <c r="P3" s="14">
        <f t="shared" si="6"/>
        <v>0.21381944444444467</v>
      </c>
    </row>
    <row r="4" spans="1:16" s="2" customFormat="1" ht="12.75">
      <c r="A4" s="13">
        <v>41</v>
      </c>
      <c r="B4" s="3" t="s">
        <v>16</v>
      </c>
      <c r="C4" s="7"/>
      <c r="D4" s="13"/>
      <c r="E4" s="15">
        <v>0.473611111111111</v>
      </c>
      <c r="F4" s="14">
        <v>0.5008680555555556</v>
      </c>
      <c r="G4" s="14">
        <f t="shared" si="0"/>
        <v>0.027256944444444597</v>
      </c>
      <c r="H4" s="14">
        <v>0.6586805555555556</v>
      </c>
      <c r="I4" s="14">
        <f t="shared" si="1"/>
        <v>0.15781250000000002</v>
      </c>
      <c r="J4" s="14">
        <f t="shared" si="2"/>
        <v>0.18506944444444462</v>
      </c>
      <c r="K4" s="14"/>
      <c r="L4" s="14">
        <f t="shared" si="3"/>
        <v>-0.6586805555555556</v>
      </c>
      <c r="M4" s="14">
        <f t="shared" si="4"/>
        <v>-0.473611111111111</v>
      </c>
      <c r="N4" s="14">
        <v>0.7243750000000001</v>
      </c>
      <c r="O4" s="14">
        <f t="shared" si="5"/>
        <v>0.7243750000000001</v>
      </c>
      <c r="P4" s="14">
        <f t="shared" si="6"/>
        <v>0.2507638888888891</v>
      </c>
    </row>
    <row r="5" spans="1:16" s="2" customFormat="1" ht="12.75">
      <c r="A5" s="13">
        <v>38</v>
      </c>
      <c r="B5" s="3" t="s">
        <v>5</v>
      </c>
      <c r="D5" s="13"/>
      <c r="E5" s="15">
        <v>0.4694444444444445</v>
      </c>
      <c r="F5" s="14">
        <v>0.4996527777777778</v>
      </c>
      <c r="G5" s="14">
        <f t="shared" si="0"/>
        <v>0.03020833333333328</v>
      </c>
      <c r="H5" s="14">
        <v>0.6422453703703704</v>
      </c>
      <c r="I5" s="14">
        <f t="shared" si="1"/>
        <v>0.14259259259259266</v>
      </c>
      <c r="J5" s="14">
        <f t="shared" si="2"/>
        <v>0.17280092592592594</v>
      </c>
      <c r="K5" s="14"/>
      <c r="L5" s="14">
        <f t="shared" si="3"/>
        <v>-0.6422453703703704</v>
      </c>
      <c r="M5" s="14">
        <f t="shared" si="4"/>
        <v>-0.4694444444444445</v>
      </c>
      <c r="N5" s="14">
        <v>0.6975578703703703</v>
      </c>
      <c r="O5" s="14">
        <f t="shared" si="5"/>
        <v>0.6975578703703703</v>
      </c>
      <c r="P5" s="14">
        <f t="shared" si="6"/>
        <v>0.22811342592592582</v>
      </c>
    </row>
    <row r="6" spans="1:16" s="2" customFormat="1" ht="12.75">
      <c r="A6" s="13">
        <v>37</v>
      </c>
      <c r="B6" s="3" t="s">
        <v>79</v>
      </c>
      <c r="C6" s="7"/>
      <c r="D6" s="13"/>
      <c r="E6" s="15">
        <v>0.4680555555555555</v>
      </c>
      <c r="F6" s="14">
        <v>0.4986111111111111</v>
      </c>
      <c r="G6" s="14">
        <f t="shared" si="0"/>
        <v>0.030555555555555614</v>
      </c>
      <c r="H6" s="14">
        <v>0.6689814814814815</v>
      </c>
      <c r="I6" s="14">
        <f t="shared" si="1"/>
        <v>0.1703703703703704</v>
      </c>
      <c r="J6" s="14">
        <f t="shared" si="2"/>
        <v>0.200925925925926</v>
      </c>
      <c r="K6" s="14"/>
      <c r="L6" s="14">
        <f t="shared" si="3"/>
        <v>-0.6689814814814815</v>
      </c>
      <c r="M6" s="14">
        <f t="shared" si="4"/>
        <v>-0.4680555555555555</v>
      </c>
      <c r="N6" s="14">
        <v>0.7431018518518518</v>
      </c>
      <c r="O6" s="14">
        <f t="shared" si="5"/>
        <v>0.7431018518518518</v>
      </c>
      <c r="P6" s="14">
        <f t="shared" si="6"/>
        <v>0.27504629629629634</v>
      </c>
    </row>
    <row r="7" spans="1:16" s="2" customFormat="1" ht="12.75">
      <c r="A7" s="13">
        <v>40</v>
      </c>
      <c r="B7" s="3" t="s">
        <v>14</v>
      </c>
      <c r="C7" s="7"/>
      <c r="D7" s="13"/>
      <c r="E7" s="15">
        <v>0.472222222222222</v>
      </c>
      <c r="F7" s="14">
        <v>0.5034722222222222</v>
      </c>
      <c r="G7" s="14">
        <f t="shared" si="0"/>
        <v>0.03125000000000022</v>
      </c>
      <c r="H7" s="14">
        <v>0.6670138888888889</v>
      </c>
      <c r="I7" s="14">
        <f t="shared" si="1"/>
        <v>0.1635416666666667</v>
      </c>
      <c r="J7" s="14">
        <f t="shared" si="2"/>
        <v>0.19479166666666692</v>
      </c>
      <c r="K7" s="14"/>
      <c r="L7" s="14">
        <f t="shared" si="3"/>
        <v>-0.6670138888888889</v>
      </c>
      <c r="M7" s="14">
        <f t="shared" si="4"/>
        <v>-0.472222222222222</v>
      </c>
      <c r="N7" s="14">
        <v>0.7336805555555556</v>
      </c>
      <c r="O7" s="14">
        <f t="shared" si="5"/>
        <v>0.7336805555555556</v>
      </c>
      <c r="P7" s="14">
        <f t="shared" si="6"/>
        <v>0.26145833333333357</v>
      </c>
    </row>
    <row r="8" spans="2:16" s="2" customFormat="1" ht="12.75">
      <c r="B8" s="3"/>
      <c r="C8" s="7"/>
      <c r="D8" s="13"/>
      <c r="E8" s="1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2:16" s="2" customFormat="1" ht="12.75">
      <c r="B9" s="3"/>
      <c r="C9" s="7"/>
      <c r="D9" s="13"/>
      <c r="E9" s="1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I39" sqref="I39"/>
    </sheetView>
  </sheetViews>
  <sheetFormatPr defaultColWidth="11.421875" defaultRowHeight="12.75"/>
  <cols>
    <col min="1" max="1" width="8.421875" style="0" customWidth="1"/>
    <col min="2" max="2" width="17.421875" style="0" customWidth="1"/>
    <col min="3" max="4" width="11.421875" style="0" hidden="1" customWidth="1"/>
    <col min="11" max="13" width="0" style="0" hidden="1" customWidth="1"/>
    <col min="15" max="15" width="0" style="0" hidden="1" customWidth="1"/>
  </cols>
  <sheetData>
    <row r="1" spans="2:16" s="2" customFormat="1" ht="12.75">
      <c r="B1" s="5" t="s">
        <v>48</v>
      </c>
      <c r="C1" s="5"/>
      <c r="D1" s="12"/>
      <c r="E1" s="17" t="s">
        <v>71</v>
      </c>
      <c r="F1" s="17" t="s">
        <v>54</v>
      </c>
      <c r="G1" s="17" t="s">
        <v>55</v>
      </c>
      <c r="H1" s="17" t="s">
        <v>70</v>
      </c>
      <c r="I1" s="17" t="s">
        <v>56</v>
      </c>
      <c r="J1" s="17" t="s">
        <v>57</v>
      </c>
      <c r="K1" s="17" t="s">
        <v>58</v>
      </c>
      <c r="L1" s="17" t="s">
        <v>55</v>
      </c>
      <c r="M1" s="17" t="s">
        <v>69</v>
      </c>
      <c r="N1" s="17" t="s">
        <v>59</v>
      </c>
      <c r="O1" s="17" t="s">
        <v>55</v>
      </c>
      <c r="P1" s="17" t="s">
        <v>60</v>
      </c>
    </row>
    <row r="2" spans="1:16" s="2" customFormat="1" ht="12.75">
      <c r="A2" s="13">
        <v>30</v>
      </c>
      <c r="B2" s="1" t="s">
        <v>33</v>
      </c>
      <c r="C2" s="7"/>
      <c r="D2" s="13"/>
      <c r="E2" s="15">
        <v>0.4583333333333333</v>
      </c>
      <c r="F2" s="14">
        <v>0.48885416666666665</v>
      </c>
      <c r="G2" s="14">
        <f aca="true" t="shared" si="0" ref="G2:G8">F2-E2</f>
        <v>0.03052083333333333</v>
      </c>
      <c r="H2" s="14">
        <v>0.6521990740740741</v>
      </c>
      <c r="I2" s="14">
        <f aca="true" t="shared" si="1" ref="I2:I7">H2-F2</f>
        <v>0.16334490740740742</v>
      </c>
      <c r="J2" s="14">
        <f aca="true" t="shared" si="2" ref="J2:J7">H2-E2</f>
        <v>0.19386574074074076</v>
      </c>
      <c r="K2" s="14">
        <v>0</v>
      </c>
      <c r="L2" s="14">
        <f aca="true" t="shared" si="3" ref="L2:L7">K2-H2</f>
        <v>-0.6521990740740741</v>
      </c>
      <c r="M2" s="14">
        <f aca="true" t="shared" si="4" ref="M2:M7">K2-E2</f>
        <v>-0.4583333333333333</v>
      </c>
      <c r="N2" s="14">
        <v>0.7187615740740741</v>
      </c>
      <c r="O2" s="14">
        <f aca="true" t="shared" si="5" ref="O2:O7">N2-K2</f>
        <v>0.7187615740740741</v>
      </c>
      <c r="P2" s="14">
        <f aca="true" t="shared" si="6" ref="P2:P7">N2-E2</f>
        <v>0.26042824074074084</v>
      </c>
    </row>
    <row r="3" spans="1:16" s="2" customFormat="1" ht="12.75">
      <c r="A3" s="13">
        <v>35</v>
      </c>
      <c r="B3" t="s">
        <v>7</v>
      </c>
      <c r="C3" s="7"/>
      <c r="D3" s="13"/>
      <c r="E3" s="15">
        <v>0.465277777777778</v>
      </c>
      <c r="F3" s="14">
        <v>0.4992476851851852</v>
      </c>
      <c r="G3" s="14">
        <f t="shared" si="0"/>
        <v>0.033969907407407185</v>
      </c>
      <c r="H3" s="14">
        <v>0.6628472222222223</v>
      </c>
      <c r="I3" s="14">
        <f t="shared" si="1"/>
        <v>0.16359953703703706</v>
      </c>
      <c r="J3" s="14">
        <f t="shared" si="2"/>
        <v>0.19756944444444424</v>
      </c>
      <c r="K3" s="14">
        <v>0</v>
      </c>
      <c r="L3" s="14">
        <f t="shared" si="3"/>
        <v>-0.6628472222222223</v>
      </c>
      <c r="M3" s="14">
        <f t="shared" si="4"/>
        <v>-0.465277777777778</v>
      </c>
      <c r="N3" s="14">
        <v>0.7286111111111112</v>
      </c>
      <c r="O3" s="14">
        <f t="shared" si="5"/>
        <v>0.7286111111111112</v>
      </c>
      <c r="P3" s="14">
        <f t="shared" si="6"/>
        <v>0.2633333333333332</v>
      </c>
    </row>
    <row r="4" spans="1:16" s="2" customFormat="1" ht="15">
      <c r="A4" s="13">
        <v>36</v>
      </c>
      <c r="B4" s="9" t="s">
        <v>9</v>
      </c>
      <c r="C4" s="7"/>
      <c r="D4" s="13"/>
      <c r="E4" s="15">
        <v>0.466666666666667</v>
      </c>
      <c r="F4" s="14">
        <v>0.5020833333333333</v>
      </c>
      <c r="G4" s="14">
        <f t="shared" si="0"/>
        <v>0.03541666666666632</v>
      </c>
      <c r="H4" s="14">
        <v>0.6668981481481482</v>
      </c>
      <c r="I4" s="14">
        <f t="shared" si="1"/>
        <v>0.16481481481481486</v>
      </c>
      <c r="J4" s="14">
        <f t="shared" si="2"/>
        <v>0.20023148148148118</v>
      </c>
      <c r="K4" s="14">
        <v>0</v>
      </c>
      <c r="L4" s="14">
        <f t="shared" si="3"/>
        <v>-0.6668981481481482</v>
      </c>
      <c r="M4" s="14">
        <f t="shared" si="4"/>
        <v>-0.466666666666667</v>
      </c>
      <c r="N4" s="14">
        <v>0.7338078703703704</v>
      </c>
      <c r="O4" s="14">
        <f t="shared" si="5"/>
        <v>0.7338078703703704</v>
      </c>
      <c r="P4" s="14">
        <f t="shared" si="6"/>
        <v>0.2671412037037034</v>
      </c>
    </row>
    <row r="5" spans="1:16" s="2" customFormat="1" ht="15">
      <c r="A5" s="13">
        <v>34</v>
      </c>
      <c r="B5" s="9" t="s">
        <v>50</v>
      </c>
      <c r="C5" s="7"/>
      <c r="D5" s="13"/>
      <c r="E5" s="15">
        <v>0.463888888888889</v>
      </c>
      <c r="F5" s="14">
        <v>0.5011574074074074</v>
      </c>
      <c r="G5" s="14">
        <f t="shared" si="0"/>
        <v>0.03726851851851842</v>
      </c>
      <c r="H5" s="14">
        <v>0.678587962962963</v>
      </c>
      <c r="I5" s="14">
        <f t="shared" si="1"/>
        <v>0.17743055555555554</v>
      </c>
      <c r="J5" s="14">
        <f t="shared" si="2"/>
        <v>0.21469907407407396</v>
      </c>
      <c r="K5" s="14">
        <v>0</v>
      </c>
      <c r="L5" s="14">
        <f t="shared" si="3"/>
        <v>-0.678587962962963</v>
      </c>
      <c r="M5" s="14">
        <f t="shared" si="4"/>
        <v>-0.463888888888889</v>
      </c>
      <c r="N5" s="14">
        <v>0.7593402777777777</v>
      </c>
      <c r="O5" s="14">
        <f t="shared" si="5"/>
        <v>0.7593402777777777</v>
      </c>
      <c r="P5" s="14">
        <f t="shared" si="6"/>
        <v>0.29545138888888867</v>
      </c>
    </row>
    <row r="6" spans="1:16" s="2" customFormat="1" ht="12.75">
      <c r="A6" s="13">
        <v>32</v>
      </c>
      <c r="B6" s="1" t="s">
        <v>22</v>
      </c>
      <c r="C6" s="7"/>
      <c r="D6" s="13"/>
      <c r="E6" s="15">
        <v>0.461111111111111</v>
      </c>
      <c r="F6" s="14">
        <v>0.5008101851851852</v>
      </c>
      <c r="G6" s="14">
        <f t="shared" si="0"/>
        <v>0.03969907407407414</v>
      </c>
      <c r="H6" s="14">
        <v>0.6806712962962963</v>
      </c>
      <c r="I6" s="14">
        <f t="shared" si="1"/>
        <v>0.17986111111111114</v>
      </c>
      <c r="J6" s="14">
        <f t="shared" si="2"/>
        <v>0.21956018518518527</v>
      </c>
      <c r="K6" s="14">
        <v>0</v>
      </c>
      <c r="L6" s="14">
        <f t="shared" si="3"/>
        <v>-0.6806712962962963</v>
      </c>
      <c r="M6" s="14">
        <f t="shared" si="4"/>
        <v>-0.461111111111111</v>
      </c>
      <c r="N6" s="14">
        <v>0.7531249999999999</v>
      </c>
      <c r="O6" s="14">
        <f t="shared" si="5"/>
        <v>0.7531249999999999</v>
      </c>
      <c r="P6" s="14">
        <f t="shared" si="6"/>
        <v>0.2920138888888889</v>
      </c>
    </row>
    <row r="7" spans="1:16" s="2" customFormat="1" ht="12.75">
      <c r="A7" s="13">
        <v>33</v>
      </c>
      <c r="B7" s="1" t="s">
        <v>30</v>
      </c>
      <c r="C7" s="7"/>
      <c r="D7" s="13"/>
      <c r="E7" s="15">
        <v>0.4625</v>
      </c>
      <c r="F7" s="14">
        <v>0.502662037037037</v>
      </c>
      <c r="G7" s="14">
        <f t="shared" si="0"/>
        <v>0.040162037037037024</v>
      </c>
      <c r="H7" s="14">
        <v>0.6731481481481482</v>
      </c>
      <c r="I7" s="14">
        <f t="shared" si="1"/>
        <v>0.17048611111111112</v>
      </c>
      <c r="J7" s="14">
        <f t="shared" si="2"/>
        <v>0.21064814814814814</v>
      </c>
      <c r="K7" s="14">
        <v>0</v>
      </c>
      <c r="L7" s="14">
        <f t="shared" si="3"/>
        <v>-0.6731481481481482</v>
      </c>
      <c r="M7" s="14">
        <f t="shared" si="4"/>
        <v>-0.4625</v>
      </c>
      <c r="N7" s="14">
        <v>0.744837962962963</v>
      </c>
      <c r="O7" s="14">
        <f t="shared" si="5"/>
        <v>0.744837962962963</v>
      </c>
      <c r="P7" s="14">
        <f t="shared" si="6"/>
        <v>0.282337962962963</v>
      </c>
    </row>
    <row r="8" spans="1:17" s="2" customFormat="1" ht="12.75">
      <c r="A8" s="13">
        <v>31</v>
      </c>
      <c r="B8" s="1" t="s">
        <v>13</v>
      </c>
      <c r="C8" s="7"/>
      <c r="D8" s="13"/>
      <c r="E8" s="15">
        <v>0.4597222222222222</v>
      </c>
      <c r="F8" s="14">
        <v>0.5061342592592593</v>
      </c>
      <c r="G8" s="14">
        <f t="shared" si="0"/>
        <v>0.04641203703703706</v>
      </c>
      <c r="H8" s="14"/>
      <c r="I8" s="14"/>
      <c r="J8" s="14"/>
      <c r="K8" s="14"/>
      <c r="L8" s="14"/>
      <c r="M8" s="14"/>
      <c r="N8" s="18" t="s">
        <v>86</v>
      </c>
      <c r="O8" s="14"/>
      <c r="P8" s="14"/>
      <c r="Q8" s="4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"/>
  <sheetViews>
    <sheetView zoomScalePageLayoutView="0" workbookViewId="0" topLeftCell="A1">
      <selection activeCell="I41" sqref="I41"/>
    </sheetView>
  </sheetViews>
  <sheetFormatPr defaultColWidth="11.421875" defaultRowHeight="12.75"/>
  <cols>
    <col min="1" max="1" width="5.7109375" style="0" customWidth="1"/>
    <col min="2" max="2" width="19.421875" style="0" customWidth="1"/>
    <col min="3" max="4" width="11.421875" style="0" hidden="1" customWidth="1"/>
  </cols>
  <sheetData>
    <row r="1" spans="2:13" s="2" customFormat="1" ht="15" customHeight="1">
      <c r="B1" s="5" t="s">
        <v>2</v>
      </c>
      <c r="C1" s="5"/>
      <c r="D1" s="12"/>
      <c r="E1" s="17" t="s">
        <v>71</v>
      </c>
      <c r="F1" s="17" t="s">
        <v>54</v>
      </c>
      <c r="G1" s="17" t="s">
        <v>55</v>
      </c>
      <c r="H1" s="17" t="s">
        <v>58</v>
      </c>
      <c r="I1" s="17" t="s">
        <v>55</v>
      </c>
      <c r="J1" s="17" t="s">
        <v>72</v>
      </c>
      <c r="K1" s="17" t="s">
        <v>59</v>
      </c>
      <c r="L1" s="17" t="s">
        <v>55</v>
      </c>
      <c r="M1" s="17" t="s">
        <v>73</v>
      </c>
    </row>
    <row r="2" spans="1:13" s="2" customFormat="1" ht="15" customHeight="1">
      <c r="A2" s="42">
        <v>61</v>
      </c>
      <c r="B2" t="s">
        <v>80</v>
      </c>
      <c r="C2"/>
      <c r="D2"/>
      <c r="E2" s="44">
        <v>0.5222222222222223</v>
      </c>
      <c r="F2" s="11">
        <v>0.5471296296296296</v>
      </c>
      <c r="G2" s="11">
        <f>F2-E2</f>
        <v>0.024907407407407378</v>
      </c>
      <c r="H2" s="11">
        <v>0.5882523148148148</v>
      </c>
      <c r="I2" s="11">
        <f>H2-F2</f>
        <v>0.04112268518518514</v>
      </c>
      <c r="J2" s="11">
        <f>H2-E2</f>
        <v>0.06603009259259252</v>
      </c>
      <c r="K2" s="11">
        <v>0.613900462962963</v>
      </c>
      <c r="L2" s="11">
        <f>K2-H2</f>
        <v>0.025648148148148198</v>
      </c>
      <c r="M2" s="11">
        <f>K2-E2</f>
        <v>0.09167824074074071</v>
      </c>
    </row>
    <row r="3" spans="1:13" ht="12.75">
      <c r="A3" s="12">
        <v>60</v>
      </c>
      <c r="B3" s="3" t="s">
        <v>39</v>
      </c>
      <c r="C3" s="3"/>
      <c r="D3" s="13"/>
      <c r="E3" s="15">
        <v>0.5208333333333334</v>
      </c>
      <c r="F3" s="11">
        <v>0.5480902777777777</v>
      </c>
      <c r="G3" s="11">
        <f>F3-E3</f>
        <v>0.027256944444444375</v>
      </c>
      <c r="H3" s="11">
        <v>0.5973379629629629</v>
      </c>
      <c r="I3" s="11">
        <f>H3-F3</f>
        <v>0.049247685185185186</v>
      </c>
      <c r="J3" s="11">
        <f>H3-E3</f>
        <v>0.07650462962962956</v>
      </c>
      <c r="K3" s="11">
        <v>0.6299189814814815</v>
      </c>
      <c r="L3" s="11">
        <f>K3-H3</f>
        <v>0.03258101851851858</v>
      </c>
      <c r="M3" s="11">
        <f>K3-E3</f>
        <v>0.10908564814814814</v>
      </c>
    </row>
    <row r="4" spans="6:13" ht="12.75">
      <c r="F4" s="2"/>
      <c r="G4" s="11"/>
      <c r="H4" s="2"/>
      <c r="I4" s="11"/>
      <c r="J4" s="11"/>
      <c r="K4" s="2"/>
      <c r="L4" s="11"/>
      <c r="M4" s="11"/>
    </row>
    <row r="12" ht="12.75">
      <c r="B12" t="s">
        <v>84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"/>
  <sheetViews>
    <sheetView zoomScalePageLayoutView="0" workbookViewId="0" topLeftCell="A1">
      <selection activeCell="I42" sqref="I42"/>
    </sheetView>
  </sheetViews>
  <sheetFormatPr defaultColWidth="11.421875" defaultRowHeight="12.75"/>
  <cols>
    <col min="1" max="1" width="7.28125" style="0" customWidth="1"/>
    <col min="2" max="2" width="21.8515625" style="0" customWidth="1"/>
    <col min="3" max="4" width="11.421875" style="0" hidden="1" customWidth="1"/>
  </cols>
  <sheetData>
    <row r="1" spans="2:13" s="2" customFormat="1" ht="12.75">
      <c r="B1" s="5" t="s">
        <v>1</v>
      </c>
      <c r="C1" s="5"/>
      <c r="D1" s="12"/>
      <c r="E1" s="17" t="s">
        <v>71</v>
      </c>
      <c r="F1" s="17" t="s">
        <v>54</v>
      </c>
      <c r="G1" s="17" t="s">
        <v>55</v>
      </c>
      <c r="H1" s="17" t="s">
        <v>58</v>
      </c>
      <c r="I1" s="17" t="s">
        <v>72</v>
      </c>
      <c r="J1" s="17" t="s">
        <v>74</v>
      </c>
      <c r="K1" s="17" t="s">
        <v>59</v>
      </c>
      <c r="L1" s="17" t="s">
        <v>55</v>
      </c>
      <c r="M1" s="17" t="s">
        <v>73</v>
      </c>
    </row>
    <row r="2" spans="1:13" s="2" customFormat="1" ht="12.75">
      <c r="A2" s="12">
        <v>54</v>
      </c>
      <c r="B2" s="7" t="s">
        <v>41</v>
      </c>
      <c r="C2" s="7"/>
      <c r="D2" s="13"/>
      <c r="E2" s="15">
        <v>0.5125</v>
      </c>
      <c r="F2" s="11">
        <v>0.5369560185185185</v>
      </c>
      <c r="G2" s="11">
        <f aca="true" t="shared" si="0" ref="G2:G8">F2-E2</f>
        <v>0.02445601851851853</v>
      </c>
      <c r="H2" s="11">
        <v>0.5839120370370371</v>
      </c>
      <c r="I2" s="11">
        <f aca="true" t="shared" si="1" ref="I2:I8">H2-F2</f>
        <v>0.046956018518518605</v>
      </c>
      <c r="J2" s="11">
        <f aca="true" t="shared" si="2" ref="J2:J8">H2-E2</f>
        <v>0.07141203703703713</v>
      </c>
      <c r="K2" s="11">
        <v>0.609375</v>
      </c>
      <c r="L2" s="11">
        <f aca="true" t="shared" si="3" ref="L2:L8">K2-H2</f>
        <v>0.02546296296296291</v>
      </c>
      <c r="M2" s="11">
        <f aca="true" t="shared" si="4" ref="M2:M8">K2-E2</f>
        <v>0.09687500000000004</v>
      </c>
    </row>
    <row r="3" spans="1:13" s="2" customFormat="1" ht="12.75">
      <c r="A3" s="12">
        <v>56</v>
      </c>
      <c r="B3" s="7" t="s">
        <v>43</v>
      </c>
      <c r="C3" s="7"/>
      <c r="D3" s="13"/>
      <c r="E3" s="15">
        <v>0.515277777777778</v>
      </c>
      <c r="F3" s="56">
        <v>0.5463194444444445</v>
      </c>
      <c r="G3" s="11">
        <f t="shared" si="0"/>
        <v>0.031041666666666523</v>
      </c>
      <c r="H3" s="11">
        <v>0.5874421296296296</v>
      </c>
      <c r="I3" s="11">
        <f t="shared" si="1"/>
        <v>0.04112268518518514</v>
      </c>
      <c r="J3" s="11">
        <f t="shared" si="2"/>
        <v>0.07216435185185166</v>
      </c>
      <c r="K3" s="11">
        <v>0.6138310185185185</v>
      </c>
      <c r="L3" s="11">
        <f t="shared" si="3"/>
        <v>0.026388888888888906</v>
      </c>
      <c r="M3" s="11">
        <f t="shared" si="4"/>
        <v>0.09855324074074057</v>
      </c>
    </row>
    <row r="4" spans="1:14" s="2" customFormat="1" ht="12.75">
      <c r="A4" s="12">
        <v>55</v>
      </c>
      <c r="B4" s="7" t="s">
        <v>42</v>
      </c>
      <c r="C4" s="7"/>
      <c r="D4" s="13"/>
      <c r="E4" s="15">
        <v>0.513888888888889</v>
      </c>
      <c r="F4" s="11">
        <v>0.5428125</v>
      </c>
      <c r="G4" s="11">
        <f t="shared" si="0"/>
        <v>0.02892361111111108</v>
      </c>
      <c r="H4" s="11">
        <v>0.5887152777777778</v>
      </c>
      <c r="I4" s="11">
        <f t="shared" si="1"/>
        <v>0.04590277777777774</v>
      </c>
      <c r="J4" s="11">
        <f t="shared" si="2"/>
        <v>0.07482638888888882</v>
      </c>
      <c r="K4" s="11">
        <v>0.6155787037037037</v>
      </c>
      <c r="L4" s="11">
        <f t="shared" si="3"/>
        <v>0.026863425925925943</v>
      </c>
      <c r="M4" s="11">
        <f t="shared" si="4"/>
        <v>0.10168981481481476</v>
      </c>
      <c r="N4" s="47" t="s">
        <v>78</v>
      </c>
    </row>
    <row r="5" spans="1:13" s="2" customFormat="1" ht="12.75">
      <c r="A5" s="12">
        <v>52</v>
      </c>
      <c r="B5" s="7" t="s">
        <v>25</v>
      </c>
      <c r="C5" s="7"/>
      <c r="D5" s="13"/>
      <c r="E5" s="15">
        <v>0.5097222222222222</v>
      </c>
      <c r="F5" s="11">
        <v>0.5413425925925927</v>
      </c>
      <c r="G5" s="11">
        <f t="shared" si="0"/>
        <v>0.031620370370370465</v>
      </c>
      <c r="H5" s="11">
        <v>0.5896412037037037</v>
      </c>
      <c r="I5" s="11">
        <f t="shared" si="1"/>
        <v>0.048298611111111</v>
      </c>
      <c r="J5" s="11">
        <f t="shared" si="2"/>
        <v>0.07991898148148147</v>
      </c>
      <c r="K5" s="11">
        <v>0.6198148148148148</v>
      </c>
      <c r="L5" s="11">
        <f t="shared" si="3"/>
        <v>0.030173611111111165</v>
      </c>
      <c r="M5" s="11">
        <f t="shared" si="4"/>
        <v>0.11009259259259263</v>
      </c>
    </row>
    <row r="6" spans="1:13" s="2" customFormat="1" ht="12.75">
      <c r="A6" s="12">
        <v>51</v>
      </c>
      <c r="B6" s="2" t="s">
        <v>23</v>
      </c>
      <c r="D6" s="13"/>
      <c r="E6" s="15">
        <v>0.5083333333333333</v>
      </c>
      <c r="F6" s="11">
        <v>0.5415509259259259</v>
      </c>
      <c r="G6" s="11">
        <f t="shared" si="0"/>
        <v>0.033217592592592604</v>
      </c>
      <c r="H6" s="11">
        <v>0.5911458333333334</v>
      </c>
      <c r="I6" s="11">
        <f t="shared" si="1"/>
        <v>0.04959490740740746</v>
      </c>
      <c r="J6" s="11">
        <f t="shared" si="2"/>
        <v>0.08281250000000007</v>
      </c>
      <c r="K6" s="11">
        <v>0.6232060185185185</v>
      </c>
      <c r="L6" s="11">
        <f t="shared" si="3"/>
        <v>0.032060185185185164</v>
      </c>
      <c r="M6" s="11">
        <f t="shared" si="4"/>
        <v>0.11487268518518523</v>
      </c>
    </row>
    <row r="7" spans="1:14" s="2" customFormat="1" ht="12.75">
      <c r="A7" s="12">
        <v>53</v>
      </c>
      <c r="B7" s="7" t="s">
        <v>38</v>
      </c>
      <c r="C7" s="7"/>
      <c r="D7" s="13"/>
      <c r="E7" s="15">
        <v>0.511111111111111</v>
      </c>
      <c r="F7" s="11">
        <v>0.5425925925925926</v>
      </c>
      <c r="G7" s="11">
        <f t="shared" si="0"/>
        <v>0.031481481481481666</v>
      </c>
      <c r="H7" s="11">
        <v>0.6027199074074074</v>
      </c>
      <c r="I7" s="11">
        <f t="shared" si="1"/>
        <v>0.060127314814814814</v>
      </c>
      <c r="J7" s="11">
        <f t="shared" si="2"/>
        <v>0.09160879629629648</v>
      </c>
      <c r="K7" s="11">
        <v>0.6354282407407407</v>
      </c>
      <c r="L7" s="11">
        <f t="shared" si="3"/>
        <v>0.03270833333333323</v>
      </c>
      <c r="M7" s="11">
        <f t="shared" si="4"/>
        <v>0.12431712962962971</v>
      </c>
      <c r="N7" s="47" t="s">
        <v>78</v>
      </c>
    </row>
    <row r="8" spans="1:14" s="2" customFormat="1" ht="12.75">
      <c r="A8" s="12">
        <v>57</v>
      </c>
      <c r="B8" s="7" t="s">
        <v>47</v>
      </c>
      <c r="C8" s="7"/>
      <c r="D8" s="13"/>
      <c r="E8" s="15">
        <v>0.516666666666667</v>
      </c>
      <c r="F8" s="56">
        <v>0.5585648148148148</v>
      </c>
      <c r="G8" s="11">
        <f t="shared" si="0"/>
        <v>0.04189814814814774</v>
      </c>
      <c r="H8" s="11">
        <v>0.6250810185185185</v>
      </c>
      <c r="I8" s="11">
        <f t="shared" si="1"/>
        <v>0.0665162037037037</v>
      </c>
      <c r="J8" s="11">
        <f t="shared" si="2"/>
        <v>0.10841435185185144</v>
      </c>
      <c r="K8" s="11">
        <v>0.6586805555555556</v>
      </c>
      <c r="L8" s="11">
        <f t="shared" si="3"/>
        <v>0.03359953703703711</v>
      </c>
      <c r="M8" s="11">
        <f t="shared" si="4"/>
        <v>0.14201388888888855</v>
      </c>
      <c r="N8" s="47" t="s">
        <v>78</v>
      </c>
    </row>
    <row r="9" spans="2:13" s="2" customFormat="1" ht="12.75">
      <c r="B9" s="7"/>
      <c r="C9" s="7"/>
      <c r="D9" s="13"/>
      <c r="E9" s="15"/>
      <c r="G9" s="11"/>
      <c r="I9" s="11"/>
      <c r="J9" s="11"/>
      <c r="L9" s="11"/>
      <c r="M9" s="11"/>
    </row>
    <row r="10" spans="2:13" s="2" customFormat="1" ht="12.75">
      <c r="B10" s="7"/>
      <c r="C10" s="7"/>
      <c r="D10" s="13"/>
      <c r="E10" s="15"/>
      <c r="G10" s="11"/>
      <c r="I10" s="11"/>
      <c r="J10" s="11"/>
      <c r="L10" s="11"/>
      <c r="M10" s="11"/>
    </row>
    <row r="13" ht="12.75">
      <c r="B13" t="s">
        <v>83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7"/>
  <sheetViews>
    <sheetView zoomScalePageLayoutView="0" workbookViewId="0" topLeftCell="A1">
      <selection activeCell="K43" sqref="K43"/>
    </sheetView>
  </sheetViews>
  <sheetFormatPr defaultColWidth="11.421875" defaultRowHeight="12.75"/>
  <cols>
    <col min="1" max="1" width="5.8515625" style="0" customWidth="1"/>
    <col min="2" max="2" width="18.57421875" style="0" customWidth="1"/>
    <col min="3" max="4" width="11.421875" style="0" hidden="1" customWidth="1"/>
  </cols>
  <sheetData>
    <row r="1" spans="2:13" s="2" customFormat="1" ht="12.75">
      <c r="B1" s="5" t="s">
        <v>0</v>
      </c>
      <c r="C1" s="5"/>
      <c r="D1" s="12"/>
      <c r="E1" s="17" t="s">
        <v>71</v>
      </c>
      <c r="F1" s="17" t="s">
        <v>54</v>
      </c>
      <c r="G1" s="17" t="s">
        <v>55</v>
      </c>
      <c r="H1" s="17" t="s">
        <v>58</v>
      </c>
      <c r="I1" s="17" t="s">
        <v>72</v>
      </c>
      <c r="J1" s="17" t="s">
        <v>74</v>
      </c>
      <c r="K1" s="17" t="s">
        <v>59</v>
      </c>
      <c r="L1" s="17" t="s">
        <v>55</v>
      </c>
      <c r="M1" s="17" t="s">
        <v>73</v>
      </c>
    </row>
    <row r="2" spans="1:13" s="2" customFormat="1" ht="12.75">
      <c r="A2" s="12">
        <v>49</v>
      </c>
      <c r="B2" s="4" t="s">
        <v>36</v>
      </c>
      <c r="C2" s="4"/>
      <c r="D2" s="13"/>
      <c r="E2" s="15">
        <v>0.5055555555555555</v>
      </c>
      <c r="F2" s="11">
        <v>0.5410879629629629</v>
      </c>
      <c r="G2" s="11">
        <f>F2-E2</f>
        <v>0.035532407407407374</v>
      </c>
      <c r="H2" s="11">
        <v>0.5921296296296296</v>
      </c>
      <c r="I2" s="11">
        <f>H2-F2</f>
        <v>0.05104166666666665</v>
      </c>
      <c r="J2" s="11">
        <f>H2-E2</f>
        <v>0.08657407407407403</v>
      </c>
      <c r="K2" s="11">
        <v>0.6274537037037037</v>
      </c>
      <c r="L2" s="11">
        <f>K2-H2</f>
        <v>0.03532407407407412</v>
      </c>
      <c r="M2" s="11">
        <f>K2-E2</f>
        <v>0.12189814814814814</v>
      </c>
    </row>
    <row r="3" spans="2:13" s="2" customFormat="1" ht="12.75">
      <c r="B3" s="4"/>
      <c r="C3" s="4"/>
      <c r="D3" s="13"/>
      <c r="E3" s="15"/>
      <c r="G3" s="11"/>
      <c r="I3" s="11"/>
      <c r="J3" s="11"/>
      <c r="L3" s="11"/>
      <c r="M3" s="11"/>
    </row>
    <row r="4" spans="6:13" ht="12.75">
      <c r="F4" s="2"/>
      <c r="G4" s="11"/>
      <c r="H4" s="2"/>
      <c r="I4" s="11"/>
      <c r="J4" s="11"/>
      <c r="K4" s="2"/>
      <c r="L4" s="11"/>
      <c r="M4" s="11"/>
    </row>
    <row r="7" ht="12.75">
      <c r="B7" s="71" t="s">
        <v>82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InfoTec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</dc:creator>
  <cp:keywords/>
  <dc:description/>
  <cp:lastModifiedBy>Johnny Blingsdalen</cp:lastModifiedBy>
  <cp:lastPrinted>2008-01-19T15:48:19Z</cp:lastPrinted>
  <dcterms:created xsi:type="dcterms:W3CDTF">2007-01-10T08:01:41Z</dcterms:created>
  <dcterms:modified xsi:type="dcterms:W3CDTF">2012-07-03T20:41:18Z</dcterms:modified>
  <cp:category/>
  <cp:version/>
  <cp:contentType/>
  <cp:contentStatus/>
</cp:coreProperties>
</file>